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FCAF48B5-2ED9-4CB6-A430-4E48CC73FC8E}" xr6:coauthVersionLast="47" xr6:coauthVersionMax="47" xr10:uidLastSave="{00000000-0000-0000-0000-000000000000}"/>
  <bookViews>
    <workbookView xWindow="16080" yWindow="1410" windowWidth="29040" windowHeight="15720" tabRatio="796" activeTab="2" xr2:uid="{00000000-000D-0000-FFFF-FFFF00000000}"/>
  </bookViews>
  <sheets>
    <sheet name="JANEIRO 2026" sheetId="2" r:id="rId1"/>
    <sheet name="FEVEREIRO 2026" sheetId="3" r:id="rId2"/>
    <sheet name="MARÇO 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9" i="4" l="1"/>
  <c r="Z119" i="4" s="1"/>
  <c r="S119" i="4"/>
  <c r="Y118" i="4"/>
  <c r="S118" i="4"/>
  <c r="Z118" i="4" s="1"/>
  <c r="Y117" i="4"/>
  <c r="S117" i="4"/>
  <c r="Z117" i="4" s="1"/>
  <c r="Y116" i="4"/>
  <c r="Z116" i="4" s="1"/>
  <c r="Y115" i="4"/>
  <c r="Z115" i="4" s="1"/>
  <c r="Y114" i="4"/>
  <c r="Z114" i="4" s="1"/>
  <c r="Y111" i="4" l="1"/>
  <c r="S111" i="4"/>
  <c r="Y110" i="4"/>
  <c r="S110" i="4"/>
  <c r="Z110" i="4" s="1"/>
  <c r="Y109" i="4"/>
  <c r="S109" i="4"/>
  <c r="Z109" i="4" s="1"/>
  <c r="Y108" i="4"/>
  <c r="S108" i="4"/>
  <c r="Y107" i="4"/>
  <c r="S107" i="4"/>
  <c r="Z107" i="4" s="1"/>
  <c r="Y106" i="4"/>
  <c r="S106" i="4"/>
  <c r="Y105" i="4"/>
  <c r="S105" i="4"/>
  <c r="Y104" i="4"/>
  <c r="S104" i="4"/>
  <c r="Y103" i="4"/>
  <c r="S103" i="4"/>
  <c r="Z103" i="4" s="1"/>
  <c r="Y102" i="4"/>
  <c r="S102" i="4"/>
  <c r="Z102" i="4" s="1"/>
  <c r="S101" i="4"/>
  <c r="Z101" i="4" s="1"/>
  <c r="S100" i="4"/>
  <c r="S99" i="4"/>
  <c r="Z106" i="4" l="1"/>
  <c r="Z108" i="4"/>
  <c r="Z104" i="4"/>
  <c r="Z105" i="4"/>
  <c r="Z111" i="4"/>
  <c r="Z98" i="4"/>
  <c r="Y98" i="4"/>
  <c r="Z97" i="4"/>
  <c r="Y97" i="4"/>
  <c r="Z96" i="4"/>
  <c r="Y96" i="4"/>
  <c r="Z95" i="4"/>
  <c r="Y95" i="4"/>
  <c r="Z94" i="4"/>
  <c r="Y94" i="4"/>
  <c r="Z93" i="4"/>
  <c r="Y93" i="4"/>
  <c r="Z92" i="4"/>
  <c r="Y92" i="4"/>
  <c r="Z91" i="4"/>
  <c r="Y91" i="4"/>
  <c r="Z90" i="4"/>
  <c r="Y90" i="4"/>
  <c r="Z89" i="4"/>
  <c r="Y89" i="4"/>
  <c r="Z88" i="4"/>
  <c r="Y88" i="4"/>
  <c r="Z87" i="4"/>
  <c r="Y87" i="4"/>
  <c r="Z86" i="4"/>
  <c r="Y86" i="4"/>
  <c r="Z85" i="4"/>
  <c r="Y85" i="4"/>
  <c r="Z84" i="4"/>
  <c r="Y84" i="4"/>
  <c r="Z83" i="4"/>
  <c r="Y83" i="4"/>
  <c r="Z82" i="4"/>
  <c r="Y82" i="4"/>
  <c r="Z81" i="4"/>
  <c r="Y81" i="4"/>
  <c r="Z80" i="4"/>
  <c r="Y80" i="4"/>
  <c r="Z79" i="4"/>
  <c r="Y79" i="4"/>
  <c r="Z78" i="4"/>
  <c r="Y78" i="4"/>
  <c r="Z77" i="4"/>
  <c r="Y77" i="4"/>
  <c r="Z76" i="4"/>
  <c r="Y76" i="4"/>
  <c r="Z75" i="4"/>
  <c r="Y75" i="4"/>
  <c r="Z74" i="4"/>
  <c r="Y74" i="4"/>
  <c r="Z73" i="4"/>
  <c r="Y73" i="4"/>
  <c r="Z72" i="4"/>
  <c r="Y72" i="4"/>
  <c r="Z71" i="4"/>
  <c r="Y71" i="4"/>
  <c r="Z70" i="4"/>
  <c r="Y70" i="4"/>
  <c r="Z69" i="4"/>
  <c r="Y69" i="4"/>
  <c r="Z68" i="4"/>
  <c r="Y68" i="4"/>
  <c r="Z67" i="4"/>
  <c r="Y67" i="4"/>
  <c r="Z66" i="4"/>
  <c r="Y66" i="4"/>
  <c r="Z65" i="4"/>
  <c r="Y65" i="4"/>
  <c r="Z64" i="4"/>
  <c r="Y64" i="4"/>
  <c r="Z63" i="4"/>
  <c r="Y63" i="4"/>
  <c r="Z62" i="4"/>
  <c r="Y62" i="4"/>
  <c r="Z61" i="4"/>
  <c r="Y61" i="4"/>
  <c r="S61" i="4"/>
  <c r="Z60" i="4"/>
  <c r="Y60" i="4"/>
  <c r="S60" i="4"/>
  <c r="Z59" i="4"/>
  <c r="Y59" i="4"/>
  <c r="S59" i="4"/>
  <c r="Z58" i="4"/>
  <c r="Y58" i="4"/>
  <c r="S58" i="4"/>
  <c r="Z57" i="4"/>
  <c r="Y57" i="4"/>
  <c r="S57" i="4"/>
  <c r="Z56" i="4"/>
  <c r="Y56" i="4"/>
  <c r="S56" i="4"/>
  <c r="Z55" i="4"/>
  <c r="Y55" i="4"/>
  <c r="S55" i="4"/>
  <c r="Z54" i="4"/>
  <c r="Y54" i="4"/>
  <c r="S54" i="4"/>
  <c r="Z53" i="4"/>
  <c r="Y53" i="4"/>
  <c r="S53" i="4"/>
  <c r="Z52" i="4"/>
  <c r="Y52" i="4"/>
  <c r="S52" i="4"/>
  <c r="Z51" i="4"/>
  <c r="Y51" i="4"/>
  <c r="S51" i="4"/>
  <c r="Z50" i="4"/>
  <c r="Y50" i="4"/>
  <c r="S50" i="4"/>
  <c r="Z49" i="4"/>
  <c r="Y49" i="4"/>
  <c r="S49" i="4"/>
  <c r="Z48" i="4"/>
  <c r="Y48" i="4"/>
  <c r="S48" i="4"/>
  <c r="Z47" i="4"/>
  <c r="Y47" i="4"/>
  <c r="S47" i="4"/>
  <c r="Z46" i="4"/>
  <c r="Y46" i="4"/>
  <c r="S46" i="4"/>
  <c r="Z45" i="4"/>
  <c r="Y45" i="4"/>
  <c r="S45" i="4"/>
  <c r="Z44" i="4"/>
  <c r="Y44" i="4"/>
  <c r="S44" i="4"/>
  <c r="Z43" i="4"/>
  <c r="Y43" i="4"/>
  <c r="S43" i="4"/>
  <c r="Z42" i="4"/>
  <c r="Y42" i="4"/>
  <c r="S42" i="4"/>
  <c r="Z41" i="4"/>
  <c r="Y41" i="4"/>
  <c r="S41" i="4"/>
  <c r="Z40" i="4"/>
  <c r="Y40" i="4"/>
  <c r="S40" i="4"/>
  <c r="Z39" i="4"/>
  <c r="Y39" i="4"/>
  <c r="S39" i="4"/>
  <c r="Z38" i="4"/>
  <c r="Y38" i="4"/>
  <c r="S38" i="4"/>
  <c r="Z37" i="4"/>
  <c r="Y37" i="4"/>
  <c r="S37" i="4"/>
  <c r="Z36" i="4"/>
  <c r="Y36" i="4"/>
  <c r="S36" i="4"/>
  <c r="Z35" i="4"/>
  <c r="Y35" i="4"/>
  <c r="S35" i="4"/>
  <c r="Z34" i="4"/>
  <c r="Y34" i="4"/>
  <c r="S34" i="4"/>
  <c r="Z33" i="4"/>
  <c r="Y33" i="4"/>
  <c r="Y95" i="3" l="1"/>
  <c r="S95" i="3"/>
  <c r="Z95" i="3" s="1"/>
  <c r="Y94" i="3"/>
  <c r="S94" i="3"/>
  <c r="Y93" i="3"/>
  <c r="Z93" i="3" s="1"/>
  <c r="Y92" i="3"/>
  <c r="Z92" i="3" s="1"/>
  <c r="Y91" i="3"/>
  <c r="Z91" i="3" s="1"/>
  <c r="Z94" i="3" l="1"/>
  <c r="Y86" i="3"/>
  <c r="S86" i="3"/>
  <c r="Z86" i="3" s="1"/>
  <c r="Y85" i="3"/>
  <c r="S85" i="3"/>
  <c r="Z85" i="3" s="1"/>
  <c r="Y84" i="3"/>
  <c r="S84" i="3"/>
  <c r="Z84" i="3" s="1"/>
  <c r="Y83" i="3"/>
  <c r="S83" i="3"/>
  <c r="Y82" i="3"/>
  <c r="S82" i="3"/>
  <c r="Z82" i="3" s="1"/>
  <c r="Y81" i="3"/>
  <c r="S81" i="3"/>
  <c r="Z81" i="3" s="1"/>
  <c r="Z80" i="3"/>
  <c r="Z79" i="3"/>
  <c r="S78" i="3"/>
  <c r="Z78" i="3" s="1"/>
  <c r="S77" i="3"/>
  <c r="Z77" i="3" s="1"/>
  <c r="S76" i="3"/>
  <c r="S75" i="3"/>
  <c r="S74" i="3"/>
  <c r="Z83" i="3" l="1"/>
  <c r="Z73" i="3" l="1"/>
  <c r="Y73" i="3"/>
  <c r="Z72" i="3"/>
  <c r="Y72" i="3"/>
  <c r="Z71" i="3"/>
  <c r="Y71" i="3"/>
  <c r="Z70" i="3"/>
  <c r="Y70" i="3"/>
  <c r="Z69" i="3"/>
  <c r="Y69" i="3"/>
  <c r="Z68" i="3"/>
  <c r="Y68" i="3"/>
  <c r="Z67" i="3"/>
  <c r="Y67" i="3"/>
  <c r="Z66" i="3"/>
  <c r="Y66" i="3"/>
  <c r="Z65" i="3"/>
  <c r="Y65" i="3"/>
  <c r="Z64" i="3"/>
  <c r="Y64" i="3"/>
  <c r="Z63" i="3"/>
  <c r="Y63" i="3"/>
  <c r="Z62" i="3"/>
  <c r="Y62" i="3"/>
  <c r="Z61" i="3"/>
  <c r="Y61" i="3"/>
  <c r="Z60" i="3"/>
  <c r="Y60" i="3"/>
  <c r="Z59" i="3"/>
  <c r="Y59" i="3"/>
  <c r="Z58" i="3"/>
  <c r="Y58" i="3"/>
  <c r="Z57" i="3"/>
  <c r="Y57" i="3"/>
  <c r="Z56" i="3"/>
  <c r="Y56" i="3"/>
  <c r="Z55" i="3"/>
  <c r="Y55" i="3"/>
  <c r="Z54" i="3"/>
  <c r="Y54" i="3"/>
  <c r="Z53" i="3"/>
  <c r="Y53" i="3"/>
  <c r="Z52" i="3"/>
  <c r="Y52" i="3"/>
  <c r="Z51" i="3"/>
  <c r="Y51" i="3"/>
  <c r="Z50" i="3"/>
  <c r="Y50" i="3"/>
  <c r="Z49" i="3"/>
  <c r="Y49" i="3"/>
  <c r="Z48" i="3"/>
  <c r="Y48" i="3"/>
  <c r="Z47" i="3"/>
  <c r="Y47" i="3"/>
  <c r="Z46" i="3"/>
  <c r="Y46" i="3"/>
  <c r="Z45" i="3"/>
  <c r="Y45" i="3"/>
  <c r="Z44" i="3"/>
  <c r="Y44" i="3"/>
  <c r="Z43" i="3"/>
  <c r="Y43" i="3"/>
  <c r="Z42" i="3"/>
  <c r="Y42" i="3"/>
  <c r="Z41" i="3"/>
  <c r="Y41" i="3"/>
  <c r="Z40" i="3"/>
  <c r="Y40" i="3"/>
  <c r="Z39" i="3"/>
  <c r="Y39" i="3"/>
  <c r="S38" i="3"/>
  <c r="Z37" i="3"/>
  <c r="Y37" i="3"/>
  <c r="S37" i="3"/>
  <c r="Z36" i="3"/>
  <c r="Y36" i="3"/>
  <c r="S36" i="3"/>
  <c r="Z35" i="3"/>
  <c r="Y35" i="3"/>
  <c r="S35" i="3"/>
  <c r="Z34" i="3"/>
  <c r="Y34" i="3"/>
  <c r="S34" i="3"/>
  <c r="Z33" i="3"/>
  <c r="Y33" i="3"/>
  <c r="S33" i="3"/>
  <c r="Z32" i="3"/>
  <c r="Y32" i="3"/>
  <c r="S32" i="3"/>
  <c r="Z31" i="3"/>
  <c r="Y31" i="3"/>
  <c r="S31" i="3"/>
  <c r="Z30" i="3"/>
  <c r="Y30" i="3"/>
  <c r="S30" i="3"/>
  <c r="Z29" i="3"/>
  <c r="Y29" i="3"/>
  <c r="S29" i="3"/>
  <c r="Z28" i="3"/>
  <c r="Y28" i="3"/>
  <c r="S28" i="3"/>
  <c r="Z27" i="3"/>
  <c r="Y27" i="3"/>
  <c r="S27" i="3"/>
  <c r="Z26" i="3"/>
  <c r="Y26" i="3"/>
  <c r="S26" i="3"/>
  <c r="Z25" i="3"/>
  <c r="Y25" i="3"/>
  <c r="S25" i="3"/>
  <c r="Z24" i="3"/>
  <c r="Y24" i="3"/>
  <c r="S24" i="3"/>
  <c r="Z23" i="3"/>
  <c r="Y23" i="3"/>
  <c r="X23" i="3"/>
  <c r="S23" i="3"/>
  <c r="Z22" i="3"/>
  <c r="Y22" i="3"/>
  <c r="X22" i="3"/>
  <c r="S22" i="3"/>
  <c r="Z21" i="3"/>
  <c r="Y21" i="3"/>
  <c r="X21" i="3"/>
  <c r="S21" i="3"/>
  <c r="Z20" i="3"/>
  <c r="Y20" i="3"/>
  <c r="X20" i="3"/>
  <c r="S20" i="3"/>
  <c r="Z19" i="3"/>
  <c r="Y19" i="3"/>
  <c r="X19" i="3"/>
  <c r="S19" i="3"/>
  <c r="Z18" i="3"/>
  <c r="Y18" i="3"/>
  <c r="X18" i="3"/>
  <c r="S18" i="3"/>
  <c r="Z17" i="3"/>
  <c r="Y17" i="3"/>
  <c r="S17" i="3"/>
  <c r="Z16" i="3"/>
  <c r="Y16" i="3"/>
  <c r="X16" i="3"/>
  <c r="S16" i="3"/>
  <c r="Z15" i="3"/>
  <c r="Y15" i="3"/>
  <c r="X15" i="3"/>
  <c r="S15" i="3"/>
  <c r="Z14" i="3"/>
  <c r="Y14" i="3"/>
  <c r="X14" i="3"/>
  <c r="S14" i="3"/>
  <c r="Z13" i="3"/>
  <c r="Y13" i="3"/>
  <c r="X13" i="3"/>
  <c r="S13" i="3"/>
  <c r="Z12" i="3"/>
  <c r="Y12" i="3"/>
  <c r="X12" i="3"/>
  <c r="Y112" i="2" l="1"/>
  <c r="S112" i="2"/>
  <c r="Z112" i="2" s="1"/>
  <c r="Y111" i="2"/>
  <c r="Z111" i="2" s="1"/>
  <c r="Y107" i="2" l="1"/>
  <c r="S107" i="2"/>
  <c r="S106" i="2"/>
  <c r="Z106" i="2" s="1"/>
  <c r="Y105" i="2"/>
  <c r="S105" i="2"/>
  <c r="Y104" i="2"/>
  <c r="S104" i="2"/>
  <c r="Y103" i="2"/>
  <c r="S103" i="2"/>
  <c r="Y102" i="2"/>
  <c r="S102" i="2"/>
  <c r="Y101" i="2"/>
  <c r="S101" i="2"/>
  <c r="Y100" i="2"/>
  <c r="S100" i="2"/>
  <c r="Y99" i="2"/>
  <c r="S99" i="2"/>
  <c r="Z99" i="2" s="1"/>
  <c r="Y98" i="2"/>
  <c r="S98" i="2"/>
  <c r="Y97" i="2"/>
  <c r="S97" i="2"/>
  <c r="Z97" i="2" s="1"/>
  <c r="S96" i="2"/>
  <c r="Z96" i="2" s="1"/>
  <c r="S95" i="2"/>
  <c r="Z95" i="2" s="1"/>
  <c r="S94" i="2"/>
  <c r="S93" i="2"/>
  <c r="Z102" i="2" l="1"/>
  <c r="Z105" i="2"/>
  <c r="Z100" i="2"/>
  <c r="Z101" i="2"/>
  <c r="Z103" i="2"/>
  <c r="Z104" i="2"/>
  <c r="Z107" i="2"/>
  <c r="Z98" i="2"/>
  <c r="Z92" i="2" l="1"/>
  <c r="Y92" i="2"/>
  <c r="Z91" i="2"/>
  <c r="Y91" i="2"/>
  <c r="Z90" i="2"/>
  <c r="Y90" i="2"/>
  <c r="Z89" i="2"/>
  <c r="Y89" i="2"/>
  <c r="Z88" i="2"/>
  <c r="Y88" i="2"/>
  <c r="Z87" i="2"/>
  <c r="Y87" i="2"/>
  <c r="Z86" i="2"/>
  <c r="Y86" i="2"/>
  <c r="Z85" i="2"/>
  <c r="Y85" i="2"/>
  <c r="Z84" i="2"/>
  <c r="Y84" i="2"/>
  <c r="Z83" i="2"/>
  <c r="Y83" i="2"/>
  <c r="Z82" i="2"/>
  <c r="Y82" i="2"/>
  <c r="Z81" i="2"/>
  <c r="Y81" i="2"/>
  <c r="Z80" i="2"/>
  <c r="Y80" i="2"/>
  <c r="Z79" i="2"/>
  <c r="Y79" i="2"/>
  <c r="Z78" i="2"/>
  <c r="Y78" i="2"/>
  <c r="Z77" i="2"/>
  <c r="Y77" i="2"/>
  <c r="Z76" i="2"/>
  <c r="Y76" i="2"/>
  <c r="Z75" i="2"/>
  <c r="Y75" i="2"/>
  <c r="Z74" i="2"/>
  <c r="Y74" i="2"/>
  <c r="Z73" i="2"/>
  <c r="Y73" i="2"/>
  <c r="Z72" i="2"/>
  <c r="Y72" i="2"/>
  <c r="Z71" i="2"/>
  <c r="Y71" i="2"/>
  <c r="Z70" i="2"/>
  <c r="Y70" i="2"/>
  <c r="Z69" i="2"/>
  <c r="Y69" i="2"/>
  <c r="Z60" i="2"/>
  <c r="Y60" i="2"/>
  <c r="S59" i="2"/>
  <c r="Z58" i="2"/>
  <c r="Y58" i="2"/>
  <c r="X58" i="2"/>
  <c r="S58" i="2"/>
  <c r="X57" i="2"/>
  <c r="S57" i="2"/>
  <c r="X56" i="2"/>
  <c r="S56" i="2"/>
  <c r="X55" i="2"/>
  <c r="S55" i="2"/>
  <c r="X54" i="2"/>
  <c r="S54" i="2"/>
  <c r="Z53" i="2"/>
  <c r="Y53" i="2"/>
  <c r="X53" i="2"/>
  <c r="S53" i="2"/>
  <c r="Z52" i="2"/>
  <c r="Y52" i="2"/>
  <c r="X52" i="2"/>
  <c r="S52" i="2"/>
  <c r="Z51" i="2"/>
  <c r="Y51" i="2"/>
  <c r="X51" i="2"/>
  <c r="S51" i="2"/>
  <c r="Z50" i="2"/>
  <c r="Y50" i="2"/>
  <c r="X50" i="2"/>
  <c r="S50" i="2"/>
  <c r="Z49" i="2"/>
  <c r="Y49" i="2"/>
  <c r="X49" i="2"/>
  <c r="S49" i="2"/>
  <c r="Z48" i="2"/>
  <c r="Y48" i="2"/>
  <c r="X48" i="2"/>
  <c r="S48" i="2"/>
  <c r="Z47" i="2"/>
  <c r="Y47" i="2"/>
  <c r="X47" i="2"/>
  <c r="S47" i="2"/>
  <c r="Z46" i="2"/>
  <c r="Y46" i="2"/>
  <c r="X46" i="2"/>
  <c r="S46" i="2"/>
  <c r="Z45" i="2"/>
  <c r="Y45" i="2"/>
  <c r="X45" i="2"/>
  <c r="S45" i="2"/>
  <c r="Z44" i="2"/>
  <c r="Y44" i="2"/>
  <c r="X44" i="2"/>
  <c r="S44" i="2"/>
  <c r="Z43" i="2"/>
  <c r="Y43" i="2"/>
  <c r="X43" i="2"/>
  <c r="S43" i="2"/>
  <c r="Z42" i="2"/>
  <c r="Y42" i="2"/>
  <c r="X42" i="2"/>
  <c r="S42" i="2"/>
  <c r="Z41" i="2"/>
  <c r="Y41" i="2"/>
  <c r="X41" i="2"/>
  <c r="S41" i="2"/>
  <c r="Z40" i="2"/>
  <c r="Y40" i="2"/>
  <c r="X40" i="2"/>
  <c r="S40" i="2"/>
  <c r="Z39" i="2"/>
  <c r="Y39" i="2"/>
  <c r="X39" i="2"/>
  <c r="S39" i="2"/>
  <c r="Z38" i="2"/>
  <c r="Y38" i="2"/>
  <c r="X38" i="2"/>
  <c r="S38" i="2"/>
  <c r="Z37" i="2"/>
  <c r="Y37" i="2"/>
  <c r="X37" i="2"/>
  <c r="S37" i="2"/>
  <c r="Z36" i="2"/>
  <c r="Y36" i="2"/>
  <c r="X36" i="2"/>
  <c r="S36" i="2"/>
  <c r="Z35" i="2"/>
  <c r="Y35" i="2"/>
  <c r="X35" i="2"/>
  <c r="S35" i="2"/>
  <c r="Z34" i="2"/>
  <c r="Y34" i="2"/>
  <c r="X34" i="2"/>
  <c r="S34" i="2"/>
  <c r="Z33" i="2"/>
  <c r="Y33" i="2"/>
  <c r="X33" i="2"/>
  <c r="S33" i="2"/>
  <c r="Z32" i="2"/>
  <c r="Y32" i="2"/>
  <c r="X32" i="2"/>
  <c r="S32" i="2"/>
  <c r="Z31" i="2"/>
  <c r="Y31" i="2"/>
  <c r="X31" i="2"/>
  <c r="S31" i="2"/>
  <c r="Z30" i="2"/>
  <c r="Y30" i="2"/>
  <c r="X30" i="2"/>
  <c r="S30" i="2"/>
  <c r="Z29" i="2"/>
  <c r="Y29" i="2"/>
  <c r="X29" i="2"/>
  <c r="S29" i="2"/>
  <c r="Z28" i="2"/>
  <c r="Y28" i="2"/>
  <c r="X28" i="2"/>
  <c r="S28" i="2"/>
  <c r="Z27" i="2"/>
  <c r="Y27" i="2"/>
  <c r="X27" i="2"/>
  <c r="S27" i="2"/>
  <c r="Z26" i="2"/>
  <c r="Y26" i="2"/>
  <c r="X26" i="2"/>
  <c r="S26" i="2"/>
  <c r="Z25" i="2"/>
  <c r="Y25" i="2"/>
  <c r="X25" i="2"/>
  <c r="S25" i="2"/>
  <c r="X24" i="2"/>
  <c r="S24" i="2"/>
  <c r="Z23" i="2"/>
  <c r="Y23" i="2"/>
  <c r="X23" i="2"/>
  <c r="S23" i="2"/>
  <c r="Z22" i="2"/>
  <c r="Y22" i="2"/>
  <c r="X22" i="2"/>
  <c r="S22" i="2"/>
  <c r="X21" i="2"/>
  <c r="S21" i="2"/>
  <c r="Z20" i="2"/>
  <c r="Y20" i="2"/>
  <c r="X20" i="2"/>
  <c r="S20" i="2"/>
  <c r="Z19" i="2"/>
  <c r="Y19" i="2"/>
  <c r="X19" i="2"/>
  <c r="S19" i="2"/>
  <c r="Z18" i="2"/>
  <c r="Y18" i="2"/>
  <c r="X18" i="2"/>
  <c r="S18" i="2"/>
  <c r="Z17" i="2"/>
  <c r="Y17" i="2"/>
  <c r="X17" i="2"/>
  <c r="S17" i="2"/>
  <c r="Z16" i="2"/>
  <c r="Y16" i="2"/>
  <c r="X16" i="2"/>
  <c r="Z15" i="2"/>
  <c r="Y15" i="2"/>
  <c r="X15" i="2"/>
  <c r="S15" i="2"/>
  <c r="Z14" i="2"/>
  <c r="Y14" i="2"/>
  <c r="X14" i="2"/>
  <c r="S14" i="2"/>
  <c r="Z13" i="2"/>
  <c r="Y13" i="2"/>
  <c r="X13" i="2"/>
</calcChain>
</file>

<file path=xl/sharedStrings.xml><?xml version="1.0" encoding="utf-8"?>
<sst xmlns="http://schemas.openxmlformats.org/spreadsheetml/2006/main" count="3577" uniqueCount="640">
  <si>
    <t>GOVERNO DO ESTADO DE PERNAMBUCO</t>
  </si>
  <si>
    <t>ANEXO VII - MAPA DE DIÁRIAS E PASSAGENS (ITEM 10.2 DO ANEXO I, DA PORTARIA SCGE No 27/2022)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</si>
  <si>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</si>
  <si>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</si>
  <si>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</si>
  <si>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</si>
  <si>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</si>
  <si>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</si>
  <si>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</si>
  <si>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</si>
  <si>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</si>
  <si>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</si>
  <si>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</si>
  <si>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</si>
  <si>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</si>
  <si>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(do evento)</t>
  </si>
  <si>
    <t>MOTIVAÇÃO [9]
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</si>
  <si>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</si>
  <si>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</si>
  <si>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</si>
  <si>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</si>
  <si>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</si>
  <si>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</si>
  <si>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</si>
  <si>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</si>
  <si>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</si>
  <si>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</si>
  <si>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</si>
  <si>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</si>
  <si>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</si>
  <si>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</si>
  <si>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</si>
  <si>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</si>
  <si>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</si>
  <si>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</si>
  <si>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</si>
  <si>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</si>
  <si>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</si>
  <si>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</si>
  <si>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</si>
  <si>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</si>
  <si>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</si>
  <si>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</si>
  <si>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</si>
  <si>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</si>
  <si>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</si>
  <si>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</si>
  <si>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</si>
  <si>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</si>
  <si>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</si>
  <si>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</si>
  <si>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</si>
  <si>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</si>
  <si>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</si>
  <si>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</si>
  <si>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</si>
  <si>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</si>
  <si>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</si>
  <si>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</si>
  <si>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</si>
  <si>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</si>
  <si>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</si>
  <si>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</si>
  <si>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</si>
  <si>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</si>
  <si>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</si>
  <si>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</si>
  <si>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</si>
  <si>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</si>
  <si>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 xml:space="preserve">SEFAZ </t>
  </si>
  <si>
    <t>SEFAZ</t>
  </si>
  <si>
    <t>PE</t>
  </si>
  <si>
    <t>RECIFE</t>
  </si>
  <si>
    <t>EDSON SABINO DOS SANTOS</t>
  </si>
  <si>
    <t>363.192-3</t>
  </si>
  <si>
    <t>BRASÍLIA</t>
  </si>
  <si>
    <t>SECRETARIA DA FAZENDA / SEFAZ</t>
  </si>
  <si>
    <t>NÃO GOATE</t>
  </si>
  <si>
    <t>GOATE</t>
  </si>
  <si>
    <t>DF</t>
  </si>
  <si>
    <t>170.625-0</t>
  </si>
  <si>
    <t>ANA PAULA NUNES VIANA</t>
  </si>
  <si>
    <t xml:space="preserve">JOSUÉ LIMEIRA DA SILVA JÚNIOR </t>
  </si>
  <si>
    <t>145.272-0</t>
  </si>
  <si>
    <t>CHRISTIANE TEIXEIRA BASTO</t>
  </si>
  <si>
    <t>114.573-8</t>
  </si>
  <si>
    <t>PAULO RICARTE GOMES DE LIMA</t>
  </si>
  <si>
    <t>103.303-4</t>
  </si>
  <si>
    <t>REUNIÃO COM OS NUDS CARUARU E PETROLINA PARA LEVANTAR AS NECESSIDADES DO SETOR PARA COMPOSIÇÃO DO NOVO CONTRATO DE SERVICE DESK. ACOMPANHAR A SUBSTITUIÇÃO DAS BATERIAS E DOS NOBREAKS.</t>
  </si>
  <si>
    <t>SUPERVISÃO E ACOMPANHAMENTO DAS MANUTENÇÕES CORRETIVAS, PREVENTIVAS E NAS SUBSTITUIÇÕES DOS BANCOS DE BATERIAS DOS NOBREAKS, NAS UNIDADES FAZENDÁRIAS.</t>
  </si>
  <si>
    <t xml:space="preserve">PARTICIPAÇÃO NA REUNIÃO DO GT11 </t>
  </si>
  <si>
    <t xml:space="preserve">CARUARU / PETROLINA </t>
  </si>
  <si>
    <t>REUNIÃO DO GT06 DA COTEPE, QUE DISCUTE SOBRE DOCUMENTOS FISCAIS E DOCUMENTOS DE INFORMAÇÃO ECONÔMICO-FISCAIS (AJUSTE SINIEF).</t>
  </si>
  <si>
    <t xml:space="preserve">30º PRÊMIO TESOURO DE FINANÇAS PÚBLICAS - 2025, DA SECRETARIA DO TESOURO NACIONAL (STN).
 </t>
  </si>
  <si>
    <t>LUCIANO COSTA GOMES</t>
  </si>
  <si>
    <t>370.922-1</t>
  </si>
  <si>
    <t>GOATE / AFTE</t>
  </si>
  <si>
    <t>Trabalhos de Operações Fiscais</t>
  </si>
  <si>
    <t>GARANHUNS</t>
  </si>
  <si>
    <t>DIÁRIA SEM PASSAGEM</t>
  </si>
  <si>
    <t>ALEXSON MONTE DEODORO</t>
  </si>
  <si>
    <t>187.738-0</t>
  </si>
  <si>
    <t>ESCADA</t>
  </si>
  <si>
    <t>LUIZ FREDERICO DRECHSLER RIO</t>
  </si>
  <si>
    <t>180.245-3</t>
  </si>
  <si>
    <t xml:space="preserve">JAQUEIRA </t>
  </si>
  <si>
    <t>EDMILSON FERREIRA DA SILVA </t>
  </si>
  <si>
    <t>187.781-0</t>
  </si>
  <si>
    <t xml:space="preserve">Trabalhos de Operações Fiscais </t>
  </si>
  <si>
    <t>CARPINA E CARUARU</t>
  </si>
  <si>
    <t>HAROLDO FERRAZ</t>
  </si>
  <si>
    <t>187.819-0</t>
  </si>
  <si>
    <t>CRUARU</t>
  </si>
  <si>
    <t>EDUARDO HENRIQUE LUNA DE HOLANDA</t>
  </si>
  <si>
    <t>167.556-7</t>
  </si>
  <si>
    <t>GOIANA, CONDADO E CARUARU</t>
  </si>
  <si>
    <t>RICARDO RALINO DE SOUZA</t>
  </si>
  <si>
    <t>152.347-3</t>
  </si>
  <si>
    <t>GOIANA E CONDADO</t>
  </si>
  <si>
    <t>152.347-4</t>
  </si>
  <si>
    <t>GARANHUNS E CAETÉS</t>
  </si>
  <si>
    <t>GARANHUNS, CAETÉS E CARPINA</t>
  </si>
  <si>
    <t>PALMARES, GRAVATÁ, GARANHUS E CAETÉS</t>
  </si>
  <si>
    <t>JEANNIE ANDREA S.DE MENEZES</t>
  </si>
  <si>
    <t>187.832-0</t>
  </si>
  <si>
    <t>PALMARES E GRAVATÁ</t>
  </si>
  <si>
    <t>ALEXANDRE ARRAES</t>
  </si>
  <si>
    <t>187.734-8</t>
  </si>
  <si>
    <t>JOSÉ ROMERO FERREIRA DA SILVA</t>
  </si>
  <si>
    <t>171.974-2</t>
  </si>
  <si>
    <t>CARPINA</t>
  </si>
  <si>
    <t>VITOR EMANUEL VALADARES PINHEIRO</t>
  </si>
  <si>
    <t>171.164-4</t>
  </si>
  <si>
    <t>DANIEL MELO DO CARMO</t>
  </si>
  <si>
    <t>171.983-1</t>
  </si>
  <si>
    <t>CARUARU</t>
  </si>
  <si>
    <t>DILSON MACEDO TABOSA</t>
  </si>
  <si>
    <t>171.173-3</t>
  </si>
  <si>
    <t>TORITAMA E CARUARU</t>
  </si>
  <si>
    <t>DOMINGOS FERREIRA SOARES</t>
  </si>
  <si>
    <t>178.055-7</t>
  </si>
  <si>
    <t>PETROLINA</t>
  </si>
  <si>
    <t>EDUARDO PONTES ASSUNÇÃO</t>
  </si>
  <si>
    <t>171.966-1</t>
  </si>
  <si>
    <t>GIULIANO HARTMANN DRECHSLER</t>
  </si>
  <si>
    <t>171.094-0</t>
  </si>
  <si>
    <t>GUSTAVO FERREIRA DE ARAÚJO PEREIRA</t>
  </si>
  <si>
    <t>187.817-4</t>
  </si>
  <si>
    <t>JOÃO CARLOS BATISTA PINTO</t>
  </si>
  <si>
    <t>187.837-9</t>
  </si>
  <si>
    <t>JOSÉ CARLOS AUTO DE ALENCAR</t>
  </si>
  <si>
    <t>169.998-9</t>
  </si>
  <si>
    <t>CARUARU E AGRESTINA</t>
  </si>
  <si>
    <t>LUCIANO CÉSAR DE CARVALHO</t>
  </si>
  <si>
    <t>187.862-0</t>
  </si>
  <si>
    <t>LUIZ BARBOSA DE ABREU</t>
  </si>
  <si>
    <t>187.837-4</t>
  </si>
  <si>
    <t>PAULO AUTO FAEIRSTEIN</t>
  </si>
  <si>
    <t>169.974-4</t>
  </si>
  <si>
    <t>RILSON SIQUEIRA DE ASSUNÇÃO</t>
  </si>
  <si>
    <t>171.996-3</t>
  </si>
  <si>
    <t>CUPIRA E CARUARU</t>
  </si>
  <si>
    <t xml:space="preserve">RODRIGO TORRES GALINDO </t>
  </si>
  <si>
    <t>187.926-0</t>
  </si>
  <si>
    <t>PEDRO CARLOS LEIMIG DE A. NASCIMENTO</t>
  </si>
  <si>
    <t>186.707-5</t>
  </si>
  <si>
    <t>BOM CONSELHO, GARANHUNS, CARUARU E LIMOEIRO</t>
  </si>
  <si>
    <t>ROMERO PELEGRINO DE AZEVEDO</t>
  </si>
  <si>
    <t>187.927-8</t>
  </si>
  <si>
    <t>ADALBERTO FARIAS CABRAL FILHO</t>
  </si>
  <si>
    <t>186.622-2</t>
  </si>
  <si>
    <t>IPOJUCA</t>
  </si>
  <si>
    <t>JOÃO MANUEL DE FARIAS JUNIOR</t>
  </si>
  <si>
    <t>183.989-79</t>
  </si>
  <si>
    <t xml:space="preserve">AGUAS BELAS, GARANHUNS, BELO JARDIM E CARUARU </t>
  </si>
  <si>
    <t>ADRIANO ANTONIO BARBOSA AGOSTINHO</t>
  </si>
  <si>
    <t>171.095-8</t>
  </si>
  <si>
    <t>LIMOEIRO</t>
  </si>
  <si>
    <t>GUSTAVO ARAÚJO DE OLIVEIRA</t>
  </si>
  <si>
    <t>180.238-0</t>
  </si>
  <si>
    <t>180.238-1</t>
  </si>
  <si>
    <t>SERRA TALHADA</t>
  </si>
  <si>
    <t xml:space="preserve">JOÃO BOSCO DE CARVALHO </t>
  </si>
  <si>
    <t>187.836-0</t>
  </si>
  <si>
    <t>VITÓRIA DE SANTO ANTÃO</t>
  </si>
  <si>
    <t>DOMICIO MARTINIANO DO CARMO JUNIOR</t>
  </si>
  <si>
    <t>153.332-0</t>
  </si>
  <si>
    <t>Visitas de monitoramento e operacionais</t>
  </si>
  <si>
    <t>UAVS GOIANA, XEXÉU , SÃO CAETANO.</t>
  </si>
  <si>
    <t>ENILDO MANOEL DA SILVA</t>
  </si>
  <si>
    <t>158.250-0</t>
  </si>
  <si>
    <t xml:space="preserve">Plantões na Unidade Fiscal </t>
  </si>
  <si>
    <t>UAVS GOIANA</t>
  </si>
  <si>
    <t>NELSON VALGUEIRO DE CARVALHO</t>
  </si>
  <si>
    <t>187.908-1</t>
  </si>
  <si>
    <t>FLAVIO ROBERTO DA SILVA</t>
  </si>
  <si>
    <t>187.960-0</t>
  </si>
  <si>
    <t>JOÃO ELIAS SOARES DA SILVA</t>
  </si>
  <si>
    <t>187.839-5</t>
  </si>
  <si>
    <t>JOSE MARQUES DE SANTANA</t>
  </si>
  <si>
    <t>189.679-6</t>
  </si>
  <si>
    <t>ERIVALDO FERREIRA DA SILVA</t>
  </si>
  <si>
    <t>151.343-5</t>
  </si>
  <si>
    <t>JOÃO DE PAULA PINTO NETO</t>
  </si>
  <si>
    <t>187.838-7</t>
  </si>
  <si>
    <t>MARCILIO CHAVES DE MIRANDA</t>
  </si>
  <si>
    <t>187.968-5</t>
  </si>
  <si>
    <t>WILTON CARLOS DE ALBUQUERQUE MENDES</t>
  </si>
  <si>
    <t>ADRIANO CANDEIA</t>
  </si>
  <si>
    <t>187.730-5</t>
  </si>
  <si>
    <t>UAVS SÃO CAETANO</t>
  </si>
  <si>
    <t xml:space="preserve">ANDRE  ALEXANDRE DE ALMEIDA V. SILVA </t>
  </si>
  <si>
    <t>187.749-6</t>
  </si>
  <si>
    <t>MOACIR FRANCISCO DA SILVA</t>
  </si>
  <si>
    <t>186.702-4</t>
  </si>
  <si>
    <t>AILTON TENÓRIO CAVALCANTI</t>
  </si>
  <si>
    <t>187.732-1</t>
  </si>
  <si>
    <t>AURINO SEVERO BATISTA</t>
  </si>
  <si>
    <t>187.693-7</t>
  </si>
  <si>
    <t>07/0102026</t>
  </si>
  <si>
    <t>ÉDER DE ANDRADE COUTINHO</t>
  </si>
  <si>
    <t>187.780-1</t>
  </si>
  <si>
    <t>LÚCIO LUIZ LOPES DE ALMEIDA</t>
  </si>
  <si>
    <t>187.863-8</t>
  </si>
  <si>
    <t>JORGE JOSÉ FERNANDES</t>
  </si>
  <si>
    <t>111.065-9</t>
  </si>
  <si>
    <t>WASHINGTON BONFIM DE ANDRADE</t>
  </si>
  <si>
    <t>178.032-8</t>
  </si>
  <si>
    <t xml:space="preserve">MURILO ALVES DE OLIVEIRA </t>
  </si>
  <si>
    <t>187.907-3</t>
  </si>
  <si>
    <t>JUSTINO ALVES BEZERRA JÚNIOR</t>
  </si>
  <si>
    <t xml:space="preserve">178.039-5 </t>
  </si>
  <si>
    <t>RICARDO DANTAS DE SOUSA</t>
  </si>
  <si>
    <t>370.969-8</t>
  </si>
  <si>
    <t>JOSÉ VICENTE DE PAULO ARAÚJO SOARES</t>
  </si>
  <si>
    <t>187.853-0</t>
  </si>
  <si>
    <t>UAVS XEXÉU</t>
  </si>
  <si>
    <t>MARCELINO CARNEIRO DE OLIVEIRA</t>
  </si>
  <si>
    <t>158.245-3</t>
  </si>
  <si>
    <t>ALMÉRIO JACKSON PIRES DE CARVALHO</t>
  </si>
  <si>
    <t>187.739-9</t>
  </si>
  <si>
    <t>ANTÔNIO GERALDO B. DE LIRA OLIVEIRA</t>
  </si>
  <si>
    <t>187.757-7</t>
  </si>
  <si>
    <t>31/0102026</t>
  </si>
  <si>
    <t>CALOSMAM ALVES DE OLIVEIRA</t>
  </si>
  <si>
    <t>171.171-7</t>
  </si>
  <si>
    <t>JOSE ADMILSON FAGUNDES DE OLIVEIRA</t>
  </si>
  <si>
    <t>171.853-3</t>
  </si>
  <si>
    <t>GUSTAVO HENRIQUE DE SOUZA OGG</t>
  </si>
  <si>
    <t>180.239-9</t>
  </si>
  <si>
    <t>JÊNNER DE MELO B. DE ALBUQUERQUE</t>
  </si>
  <si>
    <t>113.702-6</t>
  </si>
  <si>
    <t>LUIS FILIPE CABRAL DE MELO</t>
  </si>
  <si>
    <t>159.128-2</t>
  </si>
  <si>
    <t>WALDSON LEOPOLDINO DE HOLANDA</t>
  </si>
  <si>
    <t>187.954-5</t>
  </si>
  <si>
    <t>PAULO ROBERTO PEIXOTO GERBASE</t>
  </si>
  <si>
    <t>169.930-0</t>
  </si>
  <si>
    <t>SERGIO FERREIRA DA COSTA</t>
  </si>
  <si>
    <t>187.941-3</t>
  </si>
  <si>
    <t>MIGUEL ÂNGELO ALMEIDA FELICIANO</t>
  </si>
  <si>
    <t>187.903-0</t>
  </si>
  <si>
    <t>GOATE / DIRETOR DA II RF</t>
  </si>
  <si>
    <t>Reunião CAT em Recife/ Reunião PERC em Recife/ Visita à Prefeitura De Surubim/ Reunião CAT em Recife</t>
  </si>
  <si>
    <t>RECIFE/ RECIFE/ SURUBIM/ RECIFE</t>
  </si>
  <si>
    <t>05,07,12 e 14/01/2026</t>
  </si>
  <si>
    <t>AIRTON CESAR TAVARES DE SOUZA</t>
  </si>
  <si>
    <t>446.039-1</t>
  </si>
  <si>
    <t>ANAAF</t>
  </si>
  <si>
    <t>Levantamento de inventário 2026.</t>
  </si>
  <si>
    <t>SURUBIM/ SERRA TALHADA</t>
  </si>
  <si>
    <t>27  e 28/01/2026</t>
  </si>
  <si>
    <t>ANTONIO JOSE DE OLIVEIRA</t>
  </si>
  <si>
    <t>363.180-0</t>
  </si>
  <si>
    <t>ADM /  MOTORISTA</t>
  </si>
  <si>
    <t xml:space="preserve">Transportar materiais de expediente DO ALMOXARIFADO Central para NAPA  da II RF </t>
  </si>
  <si>
    <t>GARANHUNS/  BELO JARDIM/ ARCOVERDE/ BELO JARDIM/ ARCOVERDE/ GARANHUNS/ SANTA CRUZ DO CAPIBARIBE/ ARCOVERDE/ RECIFE/ RECIFE/ RECIFE/  ARCOVERDE</t>
  </si>
  <si>
    <t>05,06,07,08,14,16,20,21,23,27,28 e 29/01/2026</t>
  </si>
  <si>
    <t>BARTOLOMEU JOSE DA SILVA</t>
  </si>
  <si>
    <t>470246-8</t>
  </si>
  <si>
    <t>CAA-3</t>
  </si>
  <si>
    <t>27 e 28/01/2026</t>
  </si>
  <si>
    <t>EDIVALDO SILVESTRE GALINDO JUNIOR</t>
  </si>
  <si>
    <t>171.063-0</t>
  </si>
  <si>
    <t>GOATE/ AFTE II</t>
  </si>
  <si>
    <t>ATIVIDADES NA ARE BELO JARDIM</t>
  </si>
  <si>
    <t>ARCOVERDE</t>
  </si>
  <si>
    <t xml:space="preserve">BELO JARDIM/ BELO JARDIM/ BELO JARDIM </t>
  </si>
  <si>
    <t>07,13 e 15/01/2026</t>
  </si>
  <si>
    <t>DANIEL HENRIQUE PINHEIRO DE AQUINO</t>
  </si>
  <si>
    <t>187.696-1</t>
  </si>
  <si>
    <t>BELO JARDIM/ BELO JARDIM/ BELO JARDIM/ BELO JARDIM</t>
  </si>
  <si>
    <t>08,14,22 e 28/01/2026</t>
  </si>
  <si>
    <t>EMANUEL PEDRO DA SILVA CAVALCANTI</t>
  </si>
  <si>
    <t>187.788-7</t>
  </si>
  <si>
    <t>GOATE/AFTE II</t>
  </si>
  <si>
    <t>DILIGÊNCIAS FISCAIS</t>
  </si>
  <si>
    <t xml:space="preserve">BONITO/ FEIRA NOVA/ LAGOA DOS GATOS/ BONITO/ FEIRA NOVA/ GRAVATÁ/ FEIRA NOVA/ BONITO </t>
  </si>
  <si>
    <t>05,07,09,13,14,19,21 e 23/01/2026</t>
  </si>
  <si>
    <t>GEORDE WALLACE LEITE DE OLIVEIRA E SOUZA</t>
  </si>
  <si>
    <t>187.807-7</t>
  </si>
  <si>
    <t>AFTE II</t>
  </si>
  <si>
    <t>DILIGÊNCIAS E FISCALIZAÇÕES FISCAIS</t>
  </si>
  <si>
    <t>TAQUARITINGA DO NORTE/ INAJÁ</t>
  </si>
  <si>
    <t>07  e 08/01/2026</t>
  </si>
  <si>
    <t>INÁCIO MARCÍLIO DOS SANTOS ORIÁ</t>
  </si>
  <si>
    <t>DILIGÊNCIAS E INTIMAÇÕES FISCAIS</t>
  </si>
  <si>
    <t>GARANHUNS/ SURUBIM/ SANTA CRUZ DO CAPIBARIBE</t>
  </si>
  <si>
    <t>14,15 e 19/01/2026</t>
  </si>
  <si>
    <t>MARCONI GONÇALVES DA COSTA</t>
  </si>
  <si>
    <t>123.178-2</t>
  </si>
  <si>
    <t>REUNIÃO</t>
  </si>
  <si>
    <t>RECIFE/ RECIFE</t>
  </si>
  <si>
    <t>06 e 13/01/2026</t>
  </si>
  <si>
    <t>EDUARDO JORGE DOS SANTOS VIEIRA</t>
  </si>
  <si>
    <t>171.215-2</t>
  </si>
  <si>
    <t>BELO JARDIM/ GARANHUNS/ SANTA MARIA CABUMCÁ</t>
  </si>
  <si>
    <t>26,27 e 28/01/2026</t>
  </si>
  <si>
    <t>JOÃO ANDRÉ FERREIRA DE FREITAS</t>
  </si>
  <si>
    <t>187.835-2</t>
  </si>
  <si>
    <t>GOATE / AFTE II</t>
  </si>
  <si>
    <t>GARANHUNS/ CUPIRA/ ITAIBA</t>
  </si>
  <si>
    <t>07,08 e 13/01/2026</t>
  </si>
  <si>
    <t>JOSÉ NILDIVAN PEREIRA DA SILVA</t>
  </si>
  <si>
    <t>370.968-0</t>
  </si>
  <si>
    <t>SURUBIM/ BELO JARDIM</t>
  </si>
  <si>
    <t>MARCÍLIO DE OLIVEIRA BARBOSA</t>
  </si>
  <si>
    <t>187.876-0</t>
  </si>
  <si>
    <t>Abordagem aos contribuintes com o objetivo de cobrança do 058-2 fronteiras com autuação e depuração cadastral, referente aos Períodos Fiscais de 01/2022 a 12/2025, para que haja a regularidade dos saldos em aberto.</t>
  </si>
  <si>
    <t>SANTA CRUZ DO CAPIBARIBE</t>
  </si>
  <si>
    <t>CARUARU/ CARUARU/ CARUARU/ CARUARU</t>
  </si>
  <si>
    <t>20,21,22 e 23/01/2026</t>
  </si>
  <si>
    <t>FRANCISCO ENIO GONÇALVES LIMA</t>
  </si>
  <si>
    <t>368.075-6</t>
  </si>
  <si>
    <t>MOTORISTA/SERVIDOR</t>
  </si>
  <si>
    <t>viagem para Araripina, Ouricuri e Salgueiro, a serviço da Gerência do NAPA PETROLINA III RF.</t>
  </si>
  <si>
    <t>ARARIPINA / OURICURI / SALGUEIRO</t>
  </si>
  <si>
    <t>NÃO TEVE PASSAGEM</t>
  </si>
  <si>
    <t>368.075-7</t>
  </si>
  <si>
    <t>viagem para Caruaru, a serviço da Diretoria III RF Petrolina.</t>
  </si>
  <si>
    <t xml:space="preserve">ANDRÉ ALEXEI LYRA CAMARA  </t>
  </si>
  <si>
    <t>180.235-4</t>
  </si>
  <si>
    <t>GOATE/DIRETOR – AFTE II</t>
  </si>
  <si>
    <t>Reunião ordinária com a CAT;
Reunião sobre o PERC com o Secretário da Fazenda.</t>
  </si>
  <si>
    <t>GIOVANI FEITOSA DE CARVALHO</t>
  </si>
  <si>
    <t>187815-8</t>
  </si>
  <si>
    <t>GOATE/GERENTE - AFTE II</t>
  </si>
  <si>
    <t>DESLOCAMENTO ENTRE AS AGENCIAS PETROLÂNDIA / SALGUEIRO PARA ATENDIMENTO DE DEMANDAS</t>
  </si>
  <si>
    <t>PETROLANDIA</t>
  </si>
  <si>
    <t>SALGUEIRO</t>
  </si>
  <si>
    <t>06/01/2026 E 14/01/2026 E 20/01/2026 E 27/01/2026</t>
  </si>
  <si>
    <t>07/01/2026 E 15/01/2026 E 21/01/2026 E 28/01/2026</t>
  </si>
  <si>
    <t>NAPA I RF</t>
  </si>
  <si>
    <t>NAPA II RF</t>
  </si>
  <si>
    <t>NAPA III RF</t>
  </si>
  <si>
    <t>ATUALIZADO EM 10/03/2026</t>
  </si>
  <si>
    <t>ARTUR DELGADO DE SOUZA</t>
  </si>
  <si>
    <t>370.920-5</t>
  </si>
  <si>
    <t>PARTICIPAÇÃO NA 203ª REUNIÃO COTEPE.</t>
  </si>
  <si>
    <t>ANTONIO ALEXANDRE DA SILVA JUNIOR</t>
  </si>
  <si>
    <t>184.936-0</t>
  </si>
  <si>
    <t>PARTICIPAÇÃO NA REUNIÃO DO GT26 - BENEFÍCIOS FISCAIS</t>
  </si>
  <si>
    <t>MAURO EMILIO DE BARROS BELLEI</t>
  </si>
  <si>
    <t>188.033-0</t>
  </si>
  <si>
    <t xml:space="preserve"> REUNIÃO ORDINÁRIA GT54 (COMÉRCIO EXTERIOR) DO CONFAZ</t>
  </si>
  <si>
    <t>PROFISCO</t>
  </si>
  <si>
    <t>370920-5</t>
  </si>
  <si>
    <t xml:space="preserve"> PARTICIPAÇÃO NA REUNIÃO DO GT09 - ORGANIZAÇÃO INSTITUCIONAL DO COMITÊ GESTOR DO  IBS.</t>
  </si>
  <si>
    <t>DANIEL DA SILVA MOURA</t>
  </si>
  <si>
    <t>187.777-1</t>
  </si>
  <si>
    <t>VIsitas Técnica ao Expresso Ciddão</t>
  </si>
  <si>
    <t>SURUBIM</t>
  </si>
  <si>
    <t>GARANHUNS, CAETÉS E GRAVATÁ</t>
  </si>
  <si>
    <t>GARANHUNS, CAETÉS E VITÓRIA DE SANTO ANTÃO</t>
  </si>
  <si>
    <t>SIRINHAÉM</t>
  </si>
  <si>
    <t>RIBEIRÃO</t>
  </si>
  <si>
    <t xml:space="preserve">PALMARES </t>
  </si>
  <si>
    <t>PALMARES</t>
  </si>
  <si>
    <t>MARCOS JOSÉ RAMOS DE ANDRADE</t>
  </si>
  <si>
    <t>178.050-6</t>
  </si>
  <si>
    <t>ESCADA E AGRESTINA</t>
  </si>
  <si>
    <t>RONALDO ALBUQUERQUE FREIRE</t>
  </si>
  <si>
    <t>171.070-2</t>
  </si>
  <si>
    <t xml:space="preserve">ESCADA </t>
  </si>
  <si>
    <t>PALMARES E AGRESTINA</t>
  </si>
  <si>
    <t>ALEXANDRE CAMINHA DE OLIVEIRA</t>
  </si>
  <si>
    <t>162.620-3</t>
  </si>
  <si>
    <t>BARREIROS</t>
  </si>
  <si>
    <t>CLÁUDIO ROBERTO VIEIRA BARBOSA</t>
  </si>
  <si>
    <t>172.011-2</t>
  </si>
  <si>
    <t>OROBÓ</t>
  </si>
  <si>
    <t>ERALDO ILDEFONSO E SILVA</t>
  </si>
  <si>
    <t>171.092-3</t>
  </si>
  <si>
    <t>AGRESTINA E SURUBIM</t>
  </si>
  <si>
    <t>FRANCISCO ANTONIO DA CUNHA PEDROSA</t>
  </si>
  <si>
    <t>187.802-6</t>
  </si>
  <si>
    <t>JOÃO BOSCO BARROS DE CARVALHO</t>
  </si>
  <si>
    <t>123.296-3</t>
  </si>
  <si>
    <t>JOSÉ JULIO DE BARROS</t>
  </si>
  <si>
    <t>187.846-8</t>
  </si>
  <si>
    <t>JOSÉ ROBERTO OLIVEIRA LEITE</t>
  </si>
  <si>
    <t>187.851-4</t>
  </si>
  <si>
    <t>DAYSE MARIA DE ARAUJO PRESTRELO</t>
  </si>
  <si>
    <t>171.051-6</t>
  </si>
  <si>
    <t>ROBMAR DA SILVA BARROS</t>
  </si>
  <si>
    <t>187.925-1</t>
  </si>
  <si>
    <t>VLADIMIR FIDEL DIAS TORRES</t>
  </si>
  <si>
    <t>160.051-6</t>
  </si>
  <si>
    <t>UAVS GOIANA, SÃO CAETANO E XEXÉU</t>
  </si>
  <si>
    <t>PAULO HENRIQUE ROCHA M. RIBEIRO</t>
  </si>
  <si>
    <t>180.252-6</t>
  </si>
  <si>
    <t>ROBERVAL ALVES DE OLIVEIRA</t>
  </si>
  <si>
    <t>184.896-8</t>
  </si>
  <si>
    <t>MADALENA MARIA MAIA A. BARRETO</t>
  </si>
  <si>
    <t>187.866-2</t>
  </si>
  <si>
    <t>FRANCISCO SAMPAIO NOVAES</t>
  </si>
  <si>
    <t>178.045-0</t>
  </si>
  <si>
    <t>NOÉ OSÓRIO CARVALHO DE BARROS E LYRA</t>
  </si>
  <si>
    <t>137.058-8</t>
  </si>
  <si>
    <t>KLÉBIO CANDEIA SOARES</t>
  </si>
  <si>
    <t>171.102-4</t>
  </si>
  <si>
    <t>MARCELO CANDEIA SIMÕES</t>
  </si>
  <si>
    <t>178.052-2</t>
  </si>
  <si>
    <t>Lançamento do PE Digital em Recife/ Reunião CAT em Recife/ Evento Nota da Mota, em Santa Cruz do Capibaribe/ Reunião CPCAF em Recife/ Visita à Prefeitura de Surubim</t>
  </si>
  <si>
    <t>RECIFE/ RECIFE/  SANTA CRUZ DO CAPIBARIBE/ RECIFE/ SURUBIM</t>
  </si>
  <si>
    <t>05,23,24,25 e 26/02/2026</t>
  </si>
  <si>
    <t>PEDRO DE LEMOS ARAÚJO JÚNIOR</t>
  </si>
  <si>
    <t>187.914-6</t>
  </si>
  <si>
    <t>Reunião CAT em Recife/ Visita técnica ARE Arcoverde/ Visita técnica ARE Santa Cruz do Capibaribe/ Visita ténica ARE Serra Talhada</t>
  </si>
  <si>
    <t>RECIFE/ ARCOVERDE/ SANTA CRUZ DO CAPIBARIBE/ SERRA TALHADA</t>
  </si>
  <si>
    <t>02,05,12 e 27/02/2026</t>
  </si>
  <si>
    <t>GARANHUNS/ SANTA CRUZ DO CAPIBARIBE/ ARCOVERDE/ BELO JARDIM</t>
  </si>
  <si>
    <t>02,10,12 e 19/02/2026</t>
  </si>
  <si>
    <t>GARANHUNS/  SANTA CRUZ DO CAPIBARIBE/ ARCOVERDE/ SANTA CRUZ DO CAPIBARIBE/ RECIFE/ RECIFE/ BELO JARDIM/ ARCOVERDE/  RECIFE</t>
  </si>
  <si>
    <t>02,03,04,05,10,11,24,25 e 27/02/2026</t>
  </si>
  <si>
    <t>GARANHUNS/                                               SANTA CRUZ DO CAPIBARIBE/ ARCOVERDE/ BELO JARDIM</t>
  </si>
  <si>
    <t>CARLOS HENRIQUE SELEGIN</t>
  </si>
  <si>
    <t>446.048-0</t>
  </si>
  <si>
    <t>02,10,12 e 19/02/2027</t>
  </si>
  <si>
    <t>RONNIE KLAY ROQUE DE LIMA</t>
  </si>
  <si>
    <t>171.089-3</t>
  </si>
  <si>
    <t>REUNIÃO ORDINÁRIA DIRETORIA II DG</t>
  </si>
  <si>
    <t>JAILTON JOSÉ  BEZERRA</t>
  </si>
  <si>
    <t>187.827-1</t>
  </si>
  <si>
    <t>GOATE/  AFTE II</t>
  </si>
  <si>
    <t>REUNIÃO ORDINÁRIA</t>
  </si>
  <si>
    <t xml:space="preserve">CARUARU </t>
  </si>
  <si>
    <t>SANHARÓ/ JATAÚBA/   JUPI/     POMBOS</t>
  </si>
  <si>
    <t>19,23,24 e 26/02/2026</t>
  </si>
  <si>
    <t>Atividades na ARE Belo Jardim/ Reunião na sede Caruaru II RF/ Atividades na ARE Belo Jardim/ Atividades na ARE Belo Jardim/ Atividades na ARE Belo Jardim</t>
  </si>
  <si>
    <t>BELO JARDIM/ CARUARU/ BELO JARDIM/ BELO JARDIM/ BELO JARDIM</t>
  </si>
  <si>
    <t>05,11,12,19 e 26/02/2026</t>
  </si>
  <si>
    <t xml:space="preserve">BELO JARDIM/ BELO JARDIM/ BELO JARDIM/ BELO JARDIM/ BELO JARDIM </t>
  </si>
  <si>
    <t>05,10,12,24 e 26/02/2026</t>
  </si>
  <si>
    <t>PEDRO IVO RABELO FERREIRA JÚNIOR</t>
  </si>
  <si>
    <t>187.916-2</t>
  </si>
  <si>
    <t>DILIGÊNCIAS</t>
  </si>
  <si>
    <t>BREJO DA MADRE DE DEUS/     SERRA TALHADA/   SÃO JOSÉ DO EGITO/ CAETES</t>
  </si>
  <si>
    <t>09,11,12 e 19/02/2026</t>
  </si>
  <si>
    <t>PERÍCIA JUDICIAL</t>
  </si>
  <si>
    <t>09 e 19/02/2026</t>
  </si>
  <si>
    <t>viagem para Recife, a serviço da Gerência do NAPA PETROLINA III RF.</t>
  </si>
  <si>
    <t>Visita técnica as agências de Nova Petrolândia, Salgueiro, Ouricuri e Araripina.</t>
  </si>
  <si>
    <t>PETROLÂNDIA, SALGUEIRO, OURICURI, ARARIPINA</t>
  </si>
  <si>
    <t>Viagem para Araripina e Ouricuri, a serviço da DG III RF.</t>
  </si>
  <si>
    <t>ARARIPINA/OURICURI</t>
  </si>
  <si>
    <t>368.075-8</t>
  </si>
  <si>
    <t>Viagem para Recife a serviço da DG III RF.</t>
  </si>
  <si>
    <t>180.235-3</t>
  </si>
  <si>
    <t xml:space="preserve">Reunião Ordinária com CAT e Avaliação CPCAF
 </t>
  </si>
  <si>
    <t>Reunião ordinária com a CAT para validação das metas 2026.</t>
  </si>
  <si>
    <t>TEVE PASSAGEM</t>
  </si>
  <si>
    <t>TALLES AUGUSTO ESPÍNDOLA GONÇALO</t>
  </si>
  <si>
    <t>376.276-9</t>
  </si>
  <si>
    <t>GOATE/AFTE</t>
  </si>
  <si>
    <t>Visita técnica junto à diretoria.</t>
  </si>
  <si>
    <t>DESLOCAMENTO ENTRE AS AGENCIAS PETROLÂNDIA / SALGUEIRO PARA ATENDIMENTO DE DEMANDAS NO PERÍODO 
PERÍODOS:03 À 04/02/2026
10 À 11/02/2026
24 À 25/02/2026</t>
  </si>
  <si>
    <t>03/02/2026 E 10/02/2026 E 24/02/2026</t>
  </si>
  <si>
    <t>04/02/2026 E 11/02/2026 E 25/02/2026</t>
  </si>
  <si>
    <t>CARLOS ALBERTO DE MIRANDA MEDEIROS</t>
  </si>
  <si>
    <t>PARTICIPAR DA 84ª REUNIÃO ORDINÁRIA DO CONSELHO NACIONAL DOS DIRIGENTES DE REGIMES PRÓPRIOS DE PREVIDÊNCIA SOCIAL - CONAPREV</t>
  </si>
  <si>
    <t>GO</t>
  </si>
  <si>
    <t>GOIÂNIA</t>
  </si>
  <si>
    <t>FLAVIO MARTINS SODRE DA MOTA</t>
  </si>
  <si>
    <t xml:space="preserve">PARTICIPAR DA 52ª REUNIÃO ORDINÁRIA DO COMITÊ NACIONAL DE SECRETÁRIOS DE FAZENDA (COMSEFAZ) E DA 200ª REUNIÃO ORDINÁRIA DO CONSELHO NACIONAL DE POLÍTICA FAZENDÁRIA (CONFAZ), </t>
  </si>
  <si>
    <t>SP</t>
  </si>
  <si>
    <t>SÃO PAULO</t>
  </si>
  <si>
    <t>CINDY FERREIRA BARBOSA</t>
  </si>
  <si>
    <t>REUNIÃO  COTEPE/ICMS, 52ª REUNIÃO ORDINÁRIA DO COMITÊ NACIONAL DE SECRETÁRIOS DE FAZENDA - COMSEFAZ E 200ª REUNIÃO ORDINÁRIA DO CONSELHO NACIONAL DE POLÍTICA FAZENDÁRIA - CONFAZ</t>
  </si>
  <si>
    <t>ANDREA CARLA BARBOSA GOUVEIA</t>
  </si>
  <si>
    <t>PARTICIPAÇÃO NA REUNIÃO SOBRE A CONTA ÚNICA/BRADESCO</t>
  </si>
  <si>
    <t>PB</t>
  </si>
  <si>
    <t>JOÃO PESSOA</t>
  </si>
  <si>
    <t>MARCO ANTONIO ANDRADE PIRES</t>
  </si>
  <si>
    <t>SAULO SANTOS DE FREITAS</t>
  </si>
  <si>
    <t xml:space="preserve">PARTICIPAR DO SEMINÁRIO : A NOVA NOTA DA MODA </t>
  </si>
  <si>
    <t>SANTA CRUZ</t>
  </si>
  <si>
    <t>JOAO LUIZ DA SILVA JUNIOR</t>
  </si>
  <si>
    <t>REUNIÃO EXTRAORDINÁRIA GT54 (COMÉRCIO EXTERIOR)</t>
  </si>
  <si>
    <t>PARTICIPAR DA REUNIÃO DA CÂMARA TEMÁTICA DE TEMAS FISCAIS E FEDERATIVOS DO CONSÓRCIO INTERESTADUAL DE DESENVOLVIMENTO SUSTENTÁVEL DO NORDESTE – CONSÓRCIO NORDESTE.</t>
  </si>
  <si>
    <t>AL</t>
  </si>
  <si>
    <t>MACEIÓ</t>
  </si>
  <si>
    <t>JUDAH LEVI SANTOS DE ABREU</t>
  </si>
  <si>
    <t xml:space="preserve">CARTÓRIO DE CARPINA SOLICITAR ABERTURA DE MATRÍCULA. O SERVIÇO NÃO PODE SER FEITO VIA E-MAIL. </t>
  </si>
  <si>
    <t>SERVIÇO</t>
  </si>
  <si>
    <t xml:space="preserve">CARTÓRIO DE VITÓRIA DE SANTO ANTÃO SOLICITAR ABERTURA DE MATRÍCULA. O SERVIÇO NÃO PODE SER FEITO VIA E-MAIL. </t>
  </si>
  <si>
    <t xml:space="preserve"> VITÓRIA DE SANTO ANTÃO</t>
  </si>
  <si>
    <t>MONICA CRISTINA FRAGA SOUZA</t>
  </si>
  <si>
    <t>180.248-8</t>
  </si>
  <si>
    <t>PARTICIPAÇÃO NO 6º SEMINÁRIO NACIONAL DE PROCESSO ADMINISTRATIVO DISCIPLINAR</t>
  </si>
  <si>
    <t>PR</t>
  </si>
  <si>
    <t xml:space="preserve"> FOZ DO IGUAÇU/PR</t>
  </si>
  <si>
    <t>GLENILTON BONIFACIO DOS SANTOS SILVA</t>
  </si>
  <si>
    <t>171.205-5</t>
  </si>
  <si>
    <t>PARTICIPAR DO 81º ENCONTRO NACIONAL DE COORDENADORES E ADMINISTRADORES TRIBUTÁRIOS ESTADUAIS - ENCAT,</t>
  </si>
  <si>
    <t>MT</t>
  </si>
  <si>
    <t>CUIABA</t>
  </si>
  <si>
    <t>JOSE JOAQUIM DA SILVA KORB</t>
  </si>
  <si>
    <t>364.658-0</t>
  </si>
  <si>
    <t>PARTICIPAR DO 81º ENCONTRO NACIONAL DE COORDENADORES TRIBUTÁRIOSS ESTADUAIS</t>
  </si>
  <si>
    <t>SOCRATES VIEIRA DONATO</t>
  </si>
  <si>
    <t>178.042-5</t>
  </si>
  <si>
    <t>PARTICIPAÇÃO NO 81º ENCAT EM CUIABÁ-MT</t>
  </si>
  <si>
    <t>DANIELLE CAMPELLO DE MELO AUGUSTO</t>
  </si>
  <si>
    <t>125.699-2</t>
  </si>
  <si>
    <t>PARTICIPAR DA 67ª REUNIÃO ORDINÁRIA DA COMISSÃO DE GESTÃO FAZENDÁRIA – COGEF</t>
  </si>
  <si>
    <t>MACEIO</t>
  </si>
  <si>
    <t>FABIO HENRIQUE S  DE OLIVEIRA</t>
  </si>
  <si>
    <t>392.884-5</t>
  </si>
  <si>
    <t>ANTONIO MACHADO GUEDES ALCOFORADO</t>
  </si>
  <si>
    <t>171.962-9</t>
  </si>
  <si>
    <t>ENCONTRO NACIONAL DE COORDENADORES E ADMINISTRADORES TRIBUTÁRIOS ESTADUAIS (ENCAT)</t>
  </si>
  <si>
    <t>JOSE ALBERTO DE ARAUJO GOMES FILHO</t>
  </si>
  <si>
    <t>464.067-5</t>
  </si>
  <si>
    <t>PARTICIPAR, NA QUALIDADE DE DIRETOR DE SISTEMAS CORPORATIVOS TRIBUTÁRIOS DA SEFAZ/PE, DO ENCAT 2026, EM CUIABÁ/MT</t>
  </si>
  <si>
    <t>AFRANIO CAVALCANTE SILVA</t>
  </si>
  <si>
    <t>171.167-9</t>
  </si>
  <si>
    <t>186.643-5</t>
  </si>
  <si>
    <t>87ª REUNIÃO ORDINÁRIA DO GEFIN</t>
  </si>
  <si>
    <t>PI</t>
  </si>
  <si>
    <t>TERESINA</t>
  </si>
  <si>
    <t>PAULO FRANCISCO FERREIRA</t>
  </si>
  <si>
    <t>370.938-8</t>
  </si>
  <si>
    <t>365.030-8</t>
  </si>
  <si>
    <t>PARTICIPAR DA REUNIÃO ORDINÁRIA Nº 01/2026 DO CONSELHO SUPERIOR DO COMITÊ GESTOR DO IMPOSTO SOBRE BENS E SERVIÇOS</t>
  </si>
  <si>
    <t xml:space="preserve">BRASÍLIA </t>
  </si>
  <si>
    <t>112.676-8</t>
  </si>
  <si>
    <t>LEONARDO DE OLIVEIRA SANTOS</t>
  </si>
  <si>
    <t>754.567-5</t>
  </si>
  <si>
    <t>SERRA TALHADA, SANTA CRUZ BAIXA VERDE E TRIUNFO</t>
  </si>
  <si>
    <t>EDMILSON FERREIRA DA SILVA</t>
  </si>
  <si>
    <t>FERNANDO DE CASTILHOS CALSAVARA</t>
  </si>
  <si>
    <t>186.662-1</t>
  </si>
  <si>
    <t>ANDERSON DE ALENCAR FREIRE</t>
  </si>
  <si>
    <t>171.091-5</t>
  </si>
  <si>
    <t>NOBERTO ARAUJO RAMOS</t>
  </si>
  <si>
    <t>355.615-8</t>
  </si>
  <si>
    <t>MOTORISTA</t>
  </si>
  <si>
    <t>Transporte de Mercadorias</t>
  </si>
  <si>
    <t>SÃO CAETANO E XEXÉU</t>
  </si>
  <si>
    <t>PAULO JOSÉ DA SILVA</t>
  </si>
  <si>
    <t>577.549-02</t>
  </si>
  <si>
    <t>CAETÉS E GARANHUNS</t>
  </si>
  <si>
    <t>RODRIGO TORRES GALINDO</t>
  </si>
  <si>
    <t>ITAMBÉ</t>
  </si>
  <si>
    <t>GLAUCIA RIBAS DA SILVA</t>
  </si>
  <si>
    <t>2078210-04</t>
  </si>
  <si>
    <t>ROMERO PELLEGRINO DE AZEVEDO</t>
  </si>
  <si>
    <t>TAQUARITINGA DO NORTE, TORITAMA, CARUARU E LOGOA DOS GATOS</t>
  </si>
  <si>
    <t>CARUARU, TAQUARITINGA DO NORTE, TORITAMA E LAGOA DOS GATOS</t>
  </si>
  <si>
    <t>GOIANA</t>
  </si>
  <si>
    <t>BELO JARDIM</t>
  </si>
  <si>
    <t>ALBERTO ALVES DE FRANÇA SOBRINHO</t>
  </si>
  <si>
    <t>186.629-0</t>
  </si>
  <si>
    <t>TAQUARITINGA DO NORTE</t>
  </si>
  <si>
    <t>187.735-6</t>
  </si>
  <si>
    <t>ALEXANDRE MACIEL LINS DE ALBUQUERQUE</t>
  </si>
  <si>
    <t>171.954-8</t>
  </si>
  <si>
    <t>MARDEN MOUTINHO DE OLIVEIRA</t>
  </si>
  <si>
    <t>184.895-0</t>
  </si>
  <si>
    <t>FRANCISCO DE ASSIS MANIÇOBA DE ALMEIDA</t>
  </si>
  <si>
    <t>187.803-4</t>
  </si>
  <si>
    <t>Visita técnica ARE Surubim/ Prefeitura/ Visita técnica ARE Garanhuns/ Visita técnica ARE Surubim/ prefeitura/ Reunião DCPCAF em Recife</t>
  </si>
  <si>
    <t>SURUBIM/ GARANHUNS/ SURUBIM/ RECIFE</t>
  </si>
  <si>
    <t>05,12,19 e 31/03/2026</t>
  </si>
  <si>
    <t>Visita técnica ARE Arcoverde/ Visita técnica ARE Garanhuns/ Visita técnica ARE Santa Cruz do Capibaribe</t>
  </si>
  <si>
    <t>ARCOVERDE/ GARANHUNS/ SANTA CRUZ DO CAPIBERIBE</t>
  </si>
  <si>
    <t>12,19 e 27/03/2026</t>
  </si>
  <si>
    <t xml:space="preserve"> ARCOVERDE/ RECIFE/  SURUBIM/ RECIFE/       ARCOVERDE/ BELO JARDIM/ ARCOVERDE/ TAQUARITINGA/ BELO JARDIM</t>
  </si>
  <si>
    <t>04,09,17,18,19,25,26 e 31/03/2026</t>
  </si>
  <si>
    <t>POMBOS/ GRAVATÁ/ GRAVATÁ/ POMBOS/ SANTA CRUZ DO CAPIBARIBE/ SANTA CRUZ DO CAPIBARIBE/ GARANHUNS/ GRAVATÁ</t>
  </si>
  <si>
    <t>04,11,12,18,20,23,27 e 30/03/2026</t>
  </si>
  <si>
    <t>Atividades na ARE Belo Jardim/ Atividades na ARE Belo Jardim/ Material da ARE Arcoverde/ Atividades na ARE Belo Jardim/ Atividades na ARE Belo Jardim</t>
  </si>
  <si>
    <t>BELO JARDIM/ BELO JARDIM/ CARUARU BELO JARDIM/ BELO JARDIM</t>
  </si>
  <si>
    <t>03,12,19,26 e 31/03/2026</t>
  </si>
  <si>
    <t>05,12,18,25 e 31/03/2026</t>
  </si>
  <si>
    <t>OS N ° 2025.000011821322-24/ OS N° 2025.000011821325-77/ OS N° 2025.000011821328-11/ OS N° 2025.000011821323-05</t>
  </si>
  <si>
    <t>BREJO DA MADRE DE DEUS/ GARANHUNS/ SÃO JOSÉ DO EGITO/ BREJO DA MADRE DE DEUS</t>
  </si>
  <si>
    <t>09,10,12 e 13/03/2026</t>
  </si>
  <si>
    <t>FERNANDO ANTONIO MACHADO</t>
  </si>
  <si>
    <t>171.956-4</t>
  </si>
  <si>
    <t>Deslocamento para o execício de atividades gerenciais administrativas na ARE Surubim, objetivando, sobretudo, ao que concerne ao bom andamento das ações fiscais voltadas para monitoramento e incremento da Receita de Tributos.</t>
  </si>
  <si>
    <t>SANTA CRUZ DO CAPIBARIBE/  SANTA CRUZ DO CAPIBARIBE</t>
  </si>
  <si>
    <t>SURUBIM/ SURUBIM</t>
  </si>
  <si>
    <t>13 e 26/03/2026</t>
  </si>
  <si>
    <t>POMBOS/ GRAVATÁ/ CARUARU/ FEIRA NOVA</t>
  </si>
  <si>
    <t>09,10,12 e 16/03/2026</t>
  </si>
  <si>
    <t>EUGÊNIO TORRES NETO</t>
  </si>
  <si>
    <t>187.790-9</t>
  </si>
  <si>
    <t>INTIMAÇÕES FISCAIS</t>
  </si>
  <si>
    <t>SANTA CRUZ DO CAPIBARIBE/ SURUBIM/ GARANHUNS</t>
  </si>
  <si>
    <t>19,24 e 26/03/2026</t>
  </si>
  <si>
    <t>BOM JARDIM</t>
  </si>
  <si>
    <t>169.919-9</t>
  </si>
  <si>
    <t>INTIMAÇÃO FISCAL</t>
  </si>
  <si>
    <t>PERÍCIA JUDICIAL/ REUNIÃO</t>
  </si>
  <si>
    <t>05 e 23/03/2026</t>
  </si>
  <si>
    <t xml:space="preserve"> Viagem para Salgueiro e Recife a serviço do NAPA PETROLINA.</t>
  </si>
  <si>
    <t>SALGUEIRO/RECIFE</t>
  </si>
  <si>
    <t>Viagem para Araripina a serviço do NAPA.</t>
  </si>
  <si>
    <t>ARARIPINA</t>
  </si>
  <si>
    <t>Reunião Ordinária com CAT e Visita a DOE</t>
  </si>
  <si>
    <t>Reunião com Gerentes das ARE Petrolina, AREs Ouricuri e Araripina, AREs Salgueiro e Petrolândia</t>
  </si>
  <si>
    <t>ARARIPINA/SALGUEIRO</t>
  </si>
  <si>
    <t>FRANCISCO JUVANIO ALENCAR CARVALHO</t>
  </si>
  <si>
    <t>186.669-9</t>
  </si>
  <si>
    <t>GOATE/AFTE/ GERENTE</t>
  </si>
  <si>
    <t>Participar de rodada de reuniões com a Direotia da IIIDRR na ARE Salgueiro</t>
  </si>
  <si>
    <t>Martinho Alves Cardoso Filho</t>
  </si>
  <si>
    <t>187.902-2</t>
  </si>
  <si>
    <t xml:space="preserve">Reunião técnica </t>
  </si>
  <si>
    <t xml:space="preserve">ARARIPINA </t>
  </si>
  <si>
    <t>ALEX ANDRADE SAMPAIO</t>
  </si>
  <si>
    <t>187.978-2</t>
  </si>
  <si>
    <t>TRABALHO EM AÇÕES FISCAIS</t>
  </si>
  <si>
    <t>ARARIPINA/OURICURI/IPUBI/TRINDADE</t>
  </si>
  <si>
    <t>DESLOCAMENTO ENTRE AS AGENCIAS SALGUEIRO / PETROLÂNDIA PARA ATENDIMENTO DE DEMANDAS NO PERÍODO 
PERÍODOS: 03 À 04/03/2026
10 À 11/03/2026
18 À 19/03/2026
24 À 25/03/2026</t>
  </si>
  <si>
    <t>03/03/2026 E 10/03/2026 E 18/03/2026 E 24/03/2026</t>
  </si>
  <si>
    <t>04/03/2026 E 11/03/2026 E 19/03/2026 E 25/03/2026</t>
  </si>
  <si>
    <t>ATUALIZADO EM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</si>
</sst>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]#,##0.00"/>
    <numFmt numFmtId="165" formatCode="[$R$ -416]#,##0.00"/>
    <numFmt numFmtId="166" formatCode="_-&quot;R$ &quot;* #,##0.00_-;&quot;-R$ &quot;* #,##0.00_-;_-&quot;R$ &quot;* \-??_-;_-@_-"/>
    <numFmt numFmtId="167" formatCode="_-* #,##0.00_-;\-* #,##0.00_-;_-* \-??_-;_-@_-"/>
    <numFmt numFmtId="168" formatCode="d/m/yyyy"/>
    <numFmt numFmtId="169" formatCode="#,##0.00;\(#,##0.00\)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4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Aptos Narrow"/>
      <family val="2"/>
    </font>
    <font>
      <sz val="12"/>
      <color rgb="FF000000"/>
      <name val="Arial"/>
      <family val="2"/>
    </font>
    <font>
      <sz val="10"/>
      <color rgb="FF000000"/>
      <name val="Aptos Narrow"/>
    </font>
    <font>
      <sz val="11"/>
      <color rgb="FF000000"/>
      <name val="Calibri"/>
      <charset val="1"/>
      <scheme val="minor"/>
    </font>
    <font>
      <sz val="9"/>
      <color rgb="FF000000"/>
      <name val="Aptos Narrow"/>
      <family val="2"/>
    </font>
    <font>
      <sz val="10"/>
      <color theme="1"/>
      <name val="Arial"/>
      <family val="2"/>
    </font>
    <font>
      <sz val="11"/>
      <color rgb="FF000000"/>
      <name val="Arial"/>
    </font>
    <font>
      <sz val="11"/>
      <color rgb="FF222222"/>
      <name val="Arial"/>
    </font>
    <font>
      <sz val="11"/>
      <color rgb="FF222222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11"/>
      <color rgb="FF000000"/>
      <name val="Calibri"/>
      <scheme val="minor"/>
    </font>
    <font>
      <sz val="10"/>
      <name val="Arial"/>
    </font>
    <font>
      <sz val="10"/>
      <color rgb="FF000000"/>
      <name val="Arial"/>
    </font>
    <font>
      <b/>
      <sz val="11"/>
      <color theme="1"/>
      <name val="Arial"/>
      <family val="2"/>
    </font>
    <font>
      <b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FBFBF"/>
        <bgColor rgb="FFB7B7B7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5" fillId="0" borderId="0"/>
    <xf numFmtId="0" fontId="25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7" fillId="0" borderId="0"/>
    <xf numFmtId="0" fontId="6" fillId="0" borderId="0"/>
    <xf numFmtId="0" fontId="2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>
      <alignment horizontal="left"/>
    </xf>
    <xf numFmtId="166" fontId="27" fillId="0" borderId="0" applyBorder="0" applyProtection="0"/>
    <xf numFmtId="166" fontId="27" fillId="0" borderId="0" applyBorder="0" applyProtection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9" fillId="0" borderId="0" applyBorder="0" applyProtection="0"/>
    <xf numFmtId="0" fontId="29" fillId="0" borderId="0" applyBorder="0" applyProtection="0">
      <alignment horizontal="left"/>
    </xf>
    <xf numFmtId="0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0" fontId="22" fillId="0" borderId="0"/>
    <xf numFmtId="0" fontId="22" fillId="0" borderId="0"/>
    <xf numFmtId="0" fontId="5" fillId="0" borderId="0"/>
    <xf numFmtId="0" fontId="27" fillId="0" borderId="0"/>
    <xf numFmtId="0" fontId="4" fillId="0" borderId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</cellStyleXfs>
  <cellXfs count="433">
    <xf numFmtId="0" fontId="0" fillId="0" borderId="0" xfId="0"/>
    <xf numFmtId="0" fontId="13" fillId="0" borderId="0" xfId="0" applyFont="1" applyAlignment="1">
      <alignment horizontal="center" wrapText="1"/>
    </xf>
    <xf numFmtId="0" fontId="14" fillId="0" borderId="0" xfId="0" applyFont="1"/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8" fillId="0" borderId="0" xfId="0" applyFont="1"/>
    <xf numFmtId="165" fontId="19" fillId="5" borderId="5" xfId="0" applyNumberFormat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21" fillId="0" borderId="0" xfId="0" applyFont="1"/>
    <xf numFmtId="0" fontId="19" fillId="0" borderId="0" xfId="0" applyFont="1"/>
    <xf numFmtId="0" fontId="21" fillId="0" borderId="0" xfId="0" applyFont="1" applyAlignment="1">
      <alignment horizontal="right"/>
    </xf>
    <xf numFmtId="164" fontId="17" fillId="2" borderId="8" xfId="0" applyNumberFormat="1" applyFont="1" applyFill="1" applyBorder="1" applyAlignment="1">
      <alignment horizontal="center" vertical="center" wrapText="1"/>
    </xf>
    <xf numFmtId="165" fontId="19" fillId="4" borderId="10" xfId="0" applyNumberFormat="1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19" fillId="4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14" fontId="19" fillId="4" borderId="10" xfId="0" applyNumberFormat="1" applyFont="1" applyFill="1" applyBorder="1" applyAlignment="1">
      <alignment horizontal="center" vertical="center" wrapText="1"/>
    </xf>
    <xf numFmtId="165" fontId="19" fillId="5" borderId="10" xfId="0" applyNumberFormat="1" applyFont="1" applyFill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19" fillId="4" borderId="10" xfId="0" applyFont="1" applyFill="1" applyBorder="1" applyAlignment="1">
      <alignment vertical="center" wrapText="1"/>
    </xf>
    <xf numFmtId="0" fontId="31" fillId="8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distributed"/>
    </xf>
    <xf numFmtId="0" fontId="19" fillId="6" borderId="10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165" fontId="19" fillId="4" borderId="3" xfId="0" applyNumberFormat="1" applyFont="1" applyFill="1" applyBorder="1" applyAlignment="1">
      <alignment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5" fillId="8" borderId="10" xfId="0" applyFont="1" applyFill="1" applyBorder="1" applyAlignment="1">
      <alignment horizontal="center" vertical="distributed"/>
    </xf>
    <xf numFmtId="0" fontId="19" fillId="4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6" fillId="6" borderId="11" xfId="0" applyFont="1" applyFill="1" applyBorder="1"/>
    <xf numFmtId="0" fontId="25" fillId="4" borderId="11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14" fontId="36" fillId="6" borderId="11" xfId="0" applyNumberFormat="1" applyFont="1" applyFill="1" applyBorder="1" applyAlignment="1">
      <alignment horizontal="center"/>
    </xf>
    <xf numFmtId="8" fontId="25" fillId="4" borderId="11" xfId="0" applyNumberFormat="1" applyFont="1" applyFill="1" applyBorder="1" applyAlignment="1">
      <alignment vertical="center" wrapText="1"/>
    </xf>
    <xf numFmtId="8" fontId="25" fillId="10" borderId="11" xfId="0" applyNumberFormat="1" applyFont="1" applyFill="1" applyBorder="1" applyAlignment="1">
      <alignment vertical="center" wrapText="1"/>
    </xf>
    <xf numFmtId="8" fontId="25" fillId="4" borderId="11" xfId="0" applyNumberFormat="1" applyFont="1" applyFill="1" applyBorder="1" applyAlignment="1">
      <alignment horizontal="center" vertical="center" wrapText="1"/>
    </xf>
    <xf numFmtId="165" fontId="18" fillId="4" borderId="12" xfId="0" applyNumberFormat="1" applyFont="1" applyFill="1" applyBorder="1" applyAlignment="1">
      <alignment horizontal="center" vertical="center" wrapText="1"/>
    </xf>
    <xf numFmtId="165" fontId="18" fillId="5" borderId="11" xfId="0" applyNumberFormat="1" applyFont="1" applyFill="1" applyBorder="1" applyAlignment="1">
      <alignment horizont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/>
    </xf>
    <xf numFmtId="14" fontId="18" fillId="4" borderId="10" xfId="0" applyNumberFormat="1" applyFont="1" applyFill="1" applyBorder="1" applyAlignment="1">
      <alignment horizontal="center" vertical="center" wrapText="1"/>
    </xf>
    <xf numFmtId="165" fontId="18" fillId="4" borderId="10" xfId="0" applyNumberFormat="1" applyFont="1" applyFill="1" applyBorder="1" applyAlignment="1">
      <alignment vertical="center" wrapText="1"/>
    </xf>
    <xf numFmtId="165" fontId="18" fillId="5" borderId="10" xfId="0" applyNumberFormat="1" applyFont="1" applyFill="1" applyBorder="1" applyAlignment="1">
      <alignment vertical="center" wrapText="1"/>
    </xf>
    <xf numFmtId="165" fontId="18" fillId="4" borderId="10" xfId="0" applyNumberFormat="1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/>
    </xf>
    <xf numFmtId="165" fontId="18" fillId="5" borderId="10" xfId="0" applyNumberFormat="1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/>
    </xf>
    <xf numFmtId="14" fontId="18" fillId="4" borderId="13" xfId="0" applyNumberFormat="1" applyFont="1" applyFill="1" applyBorder="1" applyAlignment="1">
      <alignment horizontal="center" vertical="center" wrapText="1"/>
    </xf>
    <xf numFmtId="165" fontId="18" fillId="4" borderId="13" xfId="0" applyNumberFormat="1" applyFont="1" applyFill="1" applyBorder="1" applyAlignment="1">
      <alignment vertical="center" wrapText="1"/>
    </xf>
    <xf numFmtId="165" fontId="18" fillId="5" borderId="13" xfId="0" applyNumberFormat="1" applyFont="1" applyFill="1" applyBorder="1" applyAlignment="1">
      <alignment vertical="center" wrapText="1"/>
    </xf>
    <xf numFmtId="165" fontId="18" fillId="4" borderId="13" xfId="0" applyNumberFormat="1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/>
    </xf>
    <xf numFmtId="165" fontId="18" fillId="5" borderId="13" xfId="0" applyNumberFormat="1" applyFont="1" applyFill="1" applyBorder="1" applyAlignment="1">
      <alignment horizont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wrapText="1"/>
    </xf>
    <xf numFmtId="165" fontId="18" fillId="5" borderId="1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 vertical="center" wrapText="1"/>
    </xf>
    <xf numFmtId="165" fontId="18" fillId="4" borderId="11" xfId="0" applyNumberFormat="1" applyFont="1" applyFill="1" applyBorder="1" applyAlignment="1">
      <alignment vertical="center" wrapText="1"/>
    </xf>
    <xf numFmtId="165" fontId="18" fillId="5" borderId="11" xfId="0" applyNumberFormat="1" applyFont="1" applyFill="1" applyBorder="1" applyAlignment="1">
      <alignment vertical="center" wrapText="1"/>
    </xf>
    <xf numFmtId="165" fontId="18" fillId="4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/>
    </xf>
    <xf numFmtId="14" fontId="18" fillId="4" borderId="15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vertical="center" wrapText="1"/>
    </xf>
    <xf numFmtId="165" fontId="18" fillId="5" borderId="3" xfId="0" applyNumberFormat="1" applyFont="1" applyFill="1" applyBorder="1" applyAlignment="1">
      <alignment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14" fontId="18" fillId="7" borderId="15" xfId="0" applyNumberFormat="1" applyFont="1" applyFill="1" applyBorder="1" applyAlignment="1">
      <alignment horizontal="center" vertical="center" wrapText="1"/>
    </xf>
    <xf numFmtId="14" fontId="18" fillId="7" borderId="1" xfId="0" applyNumberFormat="1" applyFont="1" applyFill="1" applyBorder="1" applyAlignment="1">
      <alignment horizontal="center" vertical="center" wrapText="1"/>
    </xf>
    <xf numFmtId="14" fontId="18" fillId="7" borderId="5" xfId="0" applyNumberFormat="1" applyFont="1" applyFill="1" applyBorder="1" applyAlignment="1">
      <alignment horizontal="center" vertical="center" wrapText="1"/>
    </xf>
    <xf numFmtId="165" fontId="18" fillId="7" borderId="5" xfId="0" applyNumberFormat="1" applyFont="1" applyFill="1" applyBorder="1" applyAlignment="1">
      <alignment vertical="center" wrapText="1"/>
    </xf>
    <xf numFmtId="165" fontId="18" fillId="5" borderId="5" xfId="0" applyNumberFormat="1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14" fontId="18" fillId="4" borderId="5" xfId="0" applyNumberFormat="1" applyFont="1" applyFill="1" applyBorder="1" applyAlignment="1">
      <alignment horizontal="center" vertical="center" wrapText="1"/>
    </xf>
    <xf numFmtId="165" fontId="18" fillId="4" borderId="5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14" fontId="18" fillId="4" borderId="16" xfId="0" applyNumberFormat="1" applyFont="1" applyFill="1" applyBorder="1" applyAlignment="1">
      <alignment horizontal="center" vertical="center" wrapText="1"/>
    </xf>
    <xf numFmtId="165" fontId="18" fillId="4" borderId="12" xfId="0" applyNumberFormat="1" applyFont="1" applyFill="1" applyBorder="1" applyAlignment="1">
      <alignment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165" fontId="18" fillId="4" borderId="16" xfId="0" applyNumberFormat="1" applyFont="1" applyFill="1" applyBorder="1" applyAlignment="1">
      <alignment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14" fontId="18" fillId="4" borderId="12" xfId="0" applyNumberFormat="1" applyFont="1" applyFill="1" applyBorder="1" applyAlignment="1">
      <alignment horizontal="center" vertical="center" wrapText="1"/>
    </xf>
    <xf numFmtId="165" fontId="18" fillId="5" borderId="12" xfId="0" applyNumberFormat="1" applyFont="1" applyFill="1" applyBorder="1" applyAlignment="1">
      <alignment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4" fontId="18" fillId="4" borderId="19" xfId="0" applyNumberFormat="1" applyFont="1" applyFill="1" applyBorder="1" applyAlignment="1">
      <alignment horizontal="center" vertical="center" wrapText="1"/>
    </xf>
    <xf numFmtId="14" fontId="18" fillId="4" borderId="9" xfId="0" applyNumberFormat="1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left" vertical="center" wrapText="1"/>
    </xf>
    <xf numFmtId="0" fontId="25" fillId="7" borderId="14" xfId="0" applyFont="1" applyFill="1" applyBorder="1" applyAlignment="1">
      <alignment horizontal="center" vertical="center" wrapText="1"/>
    </xf>
    <xf numFmtId="14" fontId="25" fillId="4" borderId="14" xfId="0" applyNumberFormat="1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vertical="center" wrapText="1"/>
    </xf>
    <xf numFmtId="8" fontId="25" fillId="4" borderId="14" xfId="0" applyNumberFormat="1" applyFont="1" applyFill="1" applyBorder="1" applyAlignment="1">
      <alignment vertical="center" wrapText="1"/>
    </xf>
    <xf numFmtId="8" fontId="25" fillId="10" borderId="14" xfId="0" applyNumberFormat="1" applyFont="1" applyFill="1" applyBorder="1" applyAlignment="1">
      <alignment vertical="center" wrapText="1"/>
    </xf>
    <xf numFmtId="8" fontId="25" fillId="4" borderId="14" xfId="0" applyNumberFormat="1" applyFont="1" applyFill="1" applyBorder="1" applyAlignment="1">
      <alignment horizontal="center" vertical="center" wrapText="1"/>
    </xf>
    <xf numFmtId="165" fontId="18" fillId="5" borderId="3" xfId="0" applyNumberFormat="1" applyFont="1" applyFill="1" applyBorder="1" applyAlignment="1">
      <alignment horizont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horizontal="center" vertical="center" wrapText="1"/>
    </xf>
    <xf numFmtId="14" fontId="25" fillId="7" borderId="10" xfId="0" applyNumberFormat="1" applyFont="1" applyFill="1" applyBorder="1" applyAlignment="1">
      <alignment horizontal="center" vertical="center" wrapText="1"/>
    </xf>
    <xf numFmtId="165" fontId="25" fillId="7" borderId="10" xfId="0" applyNumberFormat="1" applyFont="1" applyFill="1" applyBorder="1" applyAlignment="1">
      <alignment vertical="center" wrapText="1"/>
    </xf>
    <xf numFmtId="8" fontId="25" fillId="7" borderId="10" xfId="0" applyNumberFormat="1" applyFont="1" applyFill="1" applyBorder="1" applyAlignment="1">
      <alignment vertical="center" wrapText="1"/>
    </xf>
    <xf numFmtId="8" fontId="25" fillId="10" borderId="10" xfId="0" applyNumberFormat="1" applyFont="1" applyFill="1" applyBorder="1" applyAlignment="1">
      <alignment vertical="center" wrapText="1"/>
    </xf>
    <xf numFmtId="0" fontId="18" fillId="7" borderId="8" xfId="0" applyFont="1" applyFill="1" applyBorder="1" applyAlignment="1">
      <alignment horizontal="center" vertical="center" wrapText="1"/>
    </xf>
    <xf numFmtId="8" fontId="25" fillId="7" borderId="10" xfId="0" applyNumberFormat="1" applyFont="1" applyFill="1" applyBorder="1" applyAlignment="1">
      <alignment horizontal="center" vertical="center" wrapText="1"/>
    </xf>
    <xf numFmtId="165" fontId="18" fillId="7" borderId="3" xfId="0" applyNumberFormat="1" applyFont="1" applyFill="1" applyBorder="1" applyAlignment="1">
      <alignment horizontal="center" vertical="center" wrapText="1"/>
    </xf>
    <xf numFmtId="165" fontId="18" fillId="12" borderId="3" xfId="0" applyNumberFormat="1" applyFont="1" applyFill="1" applyBorder="1" applyAlignment="1">
      <alignment horizont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9" borderId="10" xfId="0" applyFont="1" applyFill="1" applyBorder="1" applyAlignment="1">
      <alignment horizontal="left" vertical="center" wrapText="1"/>
    </xf>
    <xf numFmtId="0" fontId="25" fillId="9" borderId="10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center" wrapText="1"/>
    </xf>
    <xf numFmtId="8" fontId="25" fillId="4" borderId="10" xfId="0" applyNumberFormat="1" applyFont="1" applyFill="1" applyBorder="1" applyAlignment="1">
      <alignment vertical="center" wrapText="1"/>
    </xf>
    <xf numFmtId="8" fontId="25" fillId="4" borderId="10" xfId="0" applyNumberFormat="1" applyFont="1" applyFill="1" applyBorder="1" applyAlignment="1">
      <alignment horizontal="center" vertical="center" wrapText="1"/>
    </xf>
    <xf numFmtId="8" fontId="25" fillId="5" borderId="10" xfId="0" applyNumberFormat="1" applyFont="1" applyFill="1" applyBorder="1" applyAlignment="1">
      <alignment vertical="center" wrapText="1"/>
    </xf>
    <xf numFmtId="165" fontId="18" fillId="4" borderId="5" xfId="0" applyNumberFormat="1" applyFont="1" applyFill="1" applyBorder="1" applyAlignment="1">
      <alignment horizontal="center" vertical="center" wrapText="1"/>
    </xf>
    <xf numFmtId="14" fontId="25" fillId="4" borderId="10" xfId="0" applyNumberFormat="1" applyFont="1" applyFill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vertical="center" wrapText="1"/>
    </xf>
    <xf numFmtId="165" fontId="18" fillId="5" borderId="18" xfId="0" applyNumberFormat="1" applyFont="1" applyFill="1" applyBorder="1" applyAlignment="1">
      <alignment horizontal="center" wrapText="1"/>
    </xf>
    <xf numFmtId="0" fontId="25" fillId="9" borderId="10" xfId="0" applyFont="1" applyFill="1" applyBorder="1" applyAlignment="1">
      <alignment horizontal="center"/>
    </xf>
    <xf numFmtId="0" fontId="25" fillId="9" borderId="10" xfId="0" applyFont="1" applyFill="1" applyBorder="1"/>
    <xf numFmtId="0" fontId="0" fillId="0" borderId="0" xfId="0" applyAlignment="1">
      <alignment horizontal="center"/>
    </xf>
    <xf numFmtId="0" fontId="25" fillId="4" borderId="2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left" vertical="center" wrapText="1"/>
    </xf>
    <xf numFmtId="0" fontId="25" fillId="7" borderId="10" xfId="0" applyFont="1" applyFill="1" applyBorder="1" applyAlignment="1">
      <alignment vertical="center" wrapText="1"/>
    </xf>
    <xf numFmtId="165" fontId="18" fillId="7" borderId="5" xfId="0" applyNumberFormat="1" applyFont="1" applyFill="1" applyBorder="1" applyAlignment="1">
      <alignment horizontal="center" vertical="center" wrapText="1"/>
    </xf>
    <xf numFmtId="8" fontId="25" fillId="9" borderId="10" xfId="0" applyNumberFormat="1" applyFont="1" applyFill="1" applyBorder="1" applyAlignment="1">
      <alignment vertical="center" wrapText="1"/>
    </xf>
    <xf numFmtId="0" fontId="25" fillId="9" borderId="11" xfId="0" applyFont="1" applyFill="1" applyBorder="1" applyAlignment="1">
      <alignment vertical="center" wrapText="1"/>
    </xf>
    <xf numFmtId="8" fontId="25" fillId="9" borderId="11" xfId="0" applyNumberFormat="1" applyFont="1" applyFill="1" applyBorder="1" applyAlignment="1">
      <alignment vertical="center" wrapText="1"/>
    </xf>
    <xf numFmtId="8" fontId="25" fillId="13" borderId="14" xfId="0" applyNumberFormat="1" applyFont="1" applyFill="1" applyBorder="1" applyAlignment="1">
      <alignment vertical="center" wrapText="1"/>
    </xf>
    <xf numFmtId="8" fontId="25" fillId="13" borderId="10" xfId="0" applyNumberFormat="1" applyFont="1" applyFill="1" applyBorder="1" applyAlignment="1">
      <alignment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164" fontId="37" fillId="4" borderId="10" xfId="0" applyNumberFormat="1" applyFont="1" applyFill="1" applyBorder="1" applyAlignment="1">
      <alignment horizontal="center" vertical="center" wrapText="1"/>
    </xf>
    <xf numFmtId="14" fontId="37" fillId="4" borderId="10" xfId="0" applyNumberFormat="1" applyFont="1" applyFill="1" applyBorder="1" applyAlignment="1">
      <alignment horizontal="center" vertical="center" wrapText="1"/>
    </xf>
    <xf numFmtId="165" fontId="37" fillId="4" borderId="10" xfId="0" applyNumberFormat="1" applyFont="1" applyFill="1" applyBorder="1" applyAlignment="1">
      <alignment vertical="center" wrapText="1"/>
    </xf>
    <xf numFmtId="165" fontId="37" fillId="5" borderId="10" xfId="0" applyNumberFormat="1" applyFont="1" applyFill="1" applyBorder="1" applyAlignment="1">
      <alignment vertical="center" wrapText="1"/>
    </xf>
    <xf numFmtId="165" fontId="37" fillId="11" borderId="10" xfId="0" applyNumberFormat="1" applyFont="1" applyFill="1" applyBorder="1" applyAlignment="1">
      <alignment vertical="center" wrapText="1"/>
    </xf>
    <xf numFmtId="0" fontId="37" fillId="4" borderId="10" xfId="0" applyFont="1" applyFill="1" applyBorder="1" applyAlignment="1">
      <alignment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left" vertical="center" wrapText="1"/>
    </xf>
    <xf numFmtId="0" fontId="37" fillId="6" borderId="10" xfId="0" applyFont="1" applyFill="1" applyBorder="1" applyAlignment="1">
      <alignment horizontal="center" vertical="center" wrapText="1"/>
    </xf>
    <xf numFmtId="164" fontId="37" fillId="7" borderId="10" xfId="0" applyNumberFormat="1" applyFont="1" applyFill="1" applyBorder="1" applyAlignment="1">
      <alignment horizontal="center" vertical="center" wrapText="1"/>
    </xf>
    <xf numFmtId="14" fontId="37" fillId="7" borderId="10" xfId="0" applyNumberFormat="1" applyFont="1" applyFill="1" applyBorder="1" applyAlignment="1">
      <alignment horizontal="center" vertical="center" wrapText="1"/>
    </xf>
    <xf numFmtId="165" fontId="37" fillId="7" borderId="10" xfId="0" applyNumberFormat="1" applyFont="1" applyFill="1" applyBorder="1" applyAlignment="1">
      <alignment vertical="center" wrapText="1"/>
    </xf>
    <xf numFmtId="0" fontId="37" fillId="7" borderId="10" xfId="0" applyFont="1" applyFill="1" applyBorder="1" applyAlignment="1">
      <alignment vertical="center" wrapText="1"/>
    </xf>
    <xf numFmtId="164" fontId="19" fillId="7" borderId="10" xfId="0" applyNumberFormat="1" applyFont="1" applyFill="1" applyBorder="1" applyAlignment="1">
      <alignment horizontal="center" vertical="center" wrapText="1"/>
    </xf>
    <xf numFmtId="14" fontId="19" fillId="7" borderId="10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/>
    </xf>
    <xf numFmtId="165" fontId="37" fillId="0" borderId="10" xfId="0" applyNumberFormat="1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164" fontId="37" fillId="0" borderId="10" xfId="0" applyNumberFormat="1" applyFont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40" fillId="1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64" fontId="40" fillId="14" borderId="10" xfId="0" applyNumberFormat="1" applyFont="1" applyFill="1" applyBorder="1" applyAlignment="1">
      <alignment horizontal="center" vertical="center" wrapText="1"/>
    </xf>
    <xf numFmtId="168" fontId="40" fillId="14" borderId="10" xfId="0" applyNumberFormat="1" applyFont="1" applyFill="1" applyBorder="1" applyAlignment="1">
      <alignment horizontal="center" vertical="center" wrapText="1"/>
    </xf>
    <xf numFmtId="168" fontId="0" fillId="14" borderId="10" xfId="0" applyNumberFormat="1" applyFill="1" applyBorder="1" applyAlignment="1">
      <alignment horizontal="center" vertical="center" wrapText="1"/>
    </xf>
    <xf numFmtId="165" fontId="0" fillId="14" borderId="10" xfId="0" applyNumberFormat="1" applyFill="1" applyBorder="1" applyAlignment="1">
      <alignment vertical="center" wrapText="1"/>
    </xf>
    <xf numFmtId="165" fontId="0" fillId="15" borderId="10" xfId="0" applyNumberFormat="1" applyFill="1" applyBorder="1" applyAlignment="1">
      <alignment vertical="center" wrapText="1"/>
    </xf>
    <xf numFmtId="0" fontId="0" fillId="14" borderId="10" xfId="0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165" fontId="25" fillId="12" borderId="10" xfId="0" applyNumberFormat="1" applyFont="1" applyFill="1" applyBorder="1" applyAlignment="1">
      <alignment vertical="center" wrapText="1"/>
    </xf>
    <xf numFmtId="0" fontId="31" fillId="8" borderId="10" xfId="0" applyFont="1" applyFill="1" applyBorder="1" applyAlignment="1">
      <alignment vertical="center"/>
    </xf>
    <xf numFmtId="0" fontId="33" fillId="8" borderId="2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5" fillId="0" borderId="14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6" borderId="10" xfId="0" applyFont="1" applyFill="1" applyBorder="1" applyAlignment="1">
      <alignment vertical="center" wrapText="1"/>
    </xf>
    <xf numFmtId="0" fontId="38" fillId="4" borderId="10" xfId="0" applyFont="1" applyFill="1" applyBorder="1" applyAlignment="1">
      <alignment vertical="center" wrapText="1"/>
    </xf>
    <xf numFmtId="0" fontId="38" fillId="7" borderId="10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9" fillId="14" borderId="10" xfId="0" applyFont="1" applyFill="1" applyBorder="1" applyAlignment="1">
      <alignment vertical="center" wrapText="1"/>
    </xf>
    <xf numFmtId="0" fontId="36" fillId="6" borderId="11" xfId="0" applyFont="1" applyFill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6" borderId="1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5" fillId="6" borderId="0" xfId="0" applyFont="1" applyFill="1" applyAlignment="1">
      <alignment vertical="center"/>
    </xf>
    <xf numFmtId="0" fontId="25" fillId="0" borderId="10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25" fillId="16" borderId="20" xfId="0" applyFont="1" applyFill="1" applyBorder="1" applyAlignment="1">
      <alignment horizontal="left" vertical="center" wrapText="1"/>
    </xf>
    <xf numFmtId="169" fontId="25" fillId="16" borderId="20" xfId="0" applyNumberFormat="1" applyFont="1" applyFill="1" applyBorder="1" applyAlignment="1">
      <alignment horizontal="right" vertical="center"/>
    </xf>
    <xf numFmtId="169" fontId="25" fillId="17" borderId="20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65" fontId="19" fillId="4" borderId="5" xfId="0" applyNumberFormat="1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14" fontId="19" fillId="4" borderId="6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8" fillId="6" borderId="13" xfId="0" applyFont="1" applyFill="1" applyBorder="1" applyAlignment="1">
      <alignment horizontal="center" vertical="center" wrapText="1"/>
    </xf>
    <xf numFmtId="165" fontId="18" fillId="4" borderId="18" xfId="0" applyNumberFormat="1" applyFont="1" applyFill="1" applyBorder="1" applyAlignment="1">
      <alignment vertical="center" wrapText="1"/>
    </xf>
    <xf numFmtId="165" fontId="25" fillId="12" borderId="13" xfId="0" applyNumberFormat="1" applyFont="1" applyFill="1" applyBorder="1" applyAlignment="1">
      <alignment vertical="center" wrapText="1"/>
    </xf>
    <xf numFmtId="165" fontId="18" fillId="4" borderId="18" xfId="0" applyNumberFormat="1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left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14" fontId="18" fillId="7" borderId="19" xfId="0" applyNumberFormat="1" applyFont="1" applyFill="1" applyBorder="1" applyAlignment="1">
      <alignment horizontal="center" vertical="center" wrapText="1"/>
    </xf>
    <xf numFmtId="14" fontId="18" fillId="7" borderId="9" xfId="0" applyNumberFormat="1" applyFont="1" applyFill="1" applyBorder="1" applyAlignment="1">
      <alignment horizontal="center" vertical="center" wrapText="1"/>
    </xf>
    <xf numFmtId="14" fontId="25" fillId="7" borderId="11" xfId="0" applyNumberFormat="1" applyFont="1" applyFill="1" applyBorder="1" applyAlignment="1">
      <alignment horizontal="center" vertical="center" wrapText="1"/>
    </xf>
    <xf numFmtId="165" fontId="25" fillId="7" borderId="11" xfId="0" applyNumberFormat="1" applyFont="1" applyFill="1" applyBorder="1" applyAlignment="1">
      <alignment vertical="center" wrapText="1"/>
    </xf>
    <xf numFmtId="8" fontId="25" fillId="7" borderId="11" xfId="0" applyNumberFormat="1" applyFont="1" applyFill="1" applyBorder="1" applyAlignment="1">
      <alignment vertical="center" wrapText="1"/>
    </xf>
    <xf numFmtId="8" fontId="25" fillId="7" borderId="11" xfId="0" applyNumberFormat="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165" fontId="18" fillId="7" borderId="18" xfId="0" applyNumberFormat="1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14" fontId="18" fillId="7" borderId="10" xfId="0" applyNumberFormat="1" applyFont="1" applyFill="1" applyBorder="1" applyAlignment="1">
      <alignment horizontal="center" vertical="center" wrapText="1"/>
    </xf>
    <xf numFmtId="165" fontId="18" fillId="7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14" fontId="25" fillId="4" borderId="11" xfId="0" applyNumberFormat="1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vertical="center" wrapText="1"/>
    </xf>
    <xf numFmtId="8" fontId="25" fillId="9" borderId="13" xfId="0" applyNumberFormat="1" applyFont="1" applyFill="1" applyBorder="1" applyAlignment="1">
      <alignment vertical="center" wrapText="1"/>
    </xf>
    <xf numFmtId="8" fontId="25" fillId="10" borderId="13" xfId="0" applyNumberFormat="1" applyFont="1" applyFill="1" applyBorder="1" applyAlignment="1">
      <alignment vertical="center" wrapText="1"/>
    </xf>
    <xf numFmtId="8" fontId="25" fillId="4" borderId="13" xfId="0" applyNumberFormat="1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36" fillId="6" borderId="22" xfId="0" applyFont="1" applyFill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8" fillId="6" borderId="21" xfId="0" applyFont="1" applyFill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25" fillId="9" borderId="23" xfId="0" applyFont="1" applyFill="1" applyBorder="1" applyAlignment="1">
      <alignment horizontal="center" vertical="center" wrapText="1"/>
    </xf>
    <xf numFmtId="0" fontId="25" fillId="6" borderId="22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9" borderId="21" xfId="0" applyFont="1" applyFill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25" fillId="9" borderId="21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left" vertical="center"/>
    </xf>
    <xf numFmtId="0" fontId="36" fillId="6" borderId="10" xfId="0" applyFont="1" applyFill="1" applyBorder="1" applyAlignment="1">
      <alignment vertical="center"/>
    </xf>
    <xf numFmtId="0" fontId="25" fillId="6" borderId="10" xfId="0" applyFont="1" applyFill="1" applyBorder="1" applyAlignment="1">
      <alignment vertical="center"/>
    </xf>
    <xf numFmtId="0" fontId="38" fillId="4" borderId="10" xfId="0" applyFont="1" applyFill="1" applyBorder="1" applyAlignment="1">
      <alignment horizontal="left" vertical="center" wrapText="1"/>
    </xf>
    <xf numFmtId="0" fontId="38" fillId="7" borderId="10" xfId="0" applyFont="1" applyFill="1" applyBorder="1" applyAlignment="1">
      <alignment horizontal="left" vertical="center" wrapText="1"/>
    </xf>
    <xf numFmtId="164" fontId="19" fillId="4" borderId="10" xfId="0" applyNumberFormat="1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left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 wrapText="1"/>
    </xf>
    <xf numFmtId="164" fontId="37" fillId="7" borderId="2" xfId="0" applyNumberFormat="1" applyFont="1" applyFill="1" applyBorder="1" applyAlignment="1">
      <alignment horizontal="center" vertical="center" wrapText="1"/>
    </xf>
    <xf numFmtId="14" fontId="37" fillId="7" borderId="2" xfId="0" applyNumberFormat="1" applyFont="1" applyFill="1" applyBorder="1" applyAlignment="1">
      <alignment horizontal="center" vertical="center" wrapText="1"/>
    </xf>
    <xf numFmtId="14" fontId="37" fillId="7" borderId="5" xfId="0" applyNumberFormat="1" applyFont="1" applyFill="1" applyBorder="1" applyAlignment="1">
      <alignment horizontal="center" vertical="center" wrapText="1"/>
    </xf>
    <xf numFmtId="165" fontId="37" fillId="7" borderId="5" xfId="0" applyNumberFormat="1" applyFont="1" applyFill="1" applyBorder="1" applyAlignment="1">
      <alignment vertical="center" wrapText="1"/>
    </xf>
    <xf numFmtId="165" fontId="37" fillId="11" borderId="5" xfId="0" applyNumberFormat="1" applyFont="1" applyFill="1" applyBorder="1" applyAlignment="1">
      <alignment vertical="center" wrapText="1"/>
    </xf>
    <xf numFmtId="0" fontId="37" fillId="7" borderId="2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41" fillId="14" borderId="10" xfId="0" applyFont="1" applyFill="1" applyBorder="1" applyAlignment="1">
      <alignment vertical="center" wrapText="1"/>
    </xf>
    <xf numFmtId="0" fontId="19" fillId="14" borderId="10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vertical="center" wrapText="1"/>
    </xf>
    <xf numFmtId="0" fontId="16" fillId="0" borderId="5" xfId="0" applyFont="1" applyBorder="1" applyAlignment="1">
      <alignment wrapText="1"/>
    </xf>
    <xf numFmtId="0" fontId="12" fillId="0" borderId="7" xfId="0" applyFont="1" applyBorder="1"/>
    <xf numFmtId="0" fontId="12" fillId="0" borderId="6" xfId="0" applyFont="1" applyBorder="1"/>
    <xf numFmtId="164" fontId="17" fillId="2" borderId="8" xfId="0" applyNumberFormat="1" applyFont="1" applyFill="1" applyBorder="1" applyAlignment="1">
      <alignment horizontal="center" vertical="center" wrapText="1"/>
    </xf>
    <xf numFmtId="0" fontId="12" fillId="0" borderId="9" xfId="0" applyFont="1" applyBorder="1"/>
    <xf numFmtId="4" fontId="17" fillId="2" borderId="0" xfId="0" applyNumberFormat="1" applyFont="1" applyFill="1" applyAlignment="1">
      <alignment wrapText="1"/>
    </xf>
    <xf numFmtId="0" fontId="12" fillId="0" borderId="0" xfId="0" applyFont="1"/>
    <xf numFmtId="0" fontId="16" fillId="4" borderId="5" xfId="0" applyFont="1" applyFill="1" applyBorder="1" applyAlignment="1">
      <alignment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0" borderId="0" xfId="0"/>
    <xf numFmtId="0" fontId="11" fillId="2" borderId="0" xfId="0" applyFont="1" applyFill="1" applyAlignment="1">
      <alignment horizontal="left"/>
    </xf>
    <xf numFmtId="0" fontId="16" fillId="3" borderId="3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43" fillId="6" borderId="20" xfId="0" applyFont="1" applyFill="1" applyBorder="1" applyAlignment="1">
      <alignment horizontal="left" vertical="center"/>
    </xf>
    <xf numFmtId="0" fontId="18" fillId="19" borderId="10" xfId="0" applyFont="1" applyFill="1" applyBorder="1" applyAlignment="1">
      <alignment vertical="distributed"/>
    </xf>
    <xf numFmtId="0" fontId="19" fillId="0" borderId="2" xfId="0" applyFont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25" fillId="6" borderId="20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vertical="center"/>
    </xf>
    <xf numFmtId="164" fontId="19" fillId="4" borderId="2" xfId="0" applyNumberFormat="1" applyFont="1" applyFill="1" applyBorder="1" applyAlignment="1">
      <alignment horizontal="center" vertical="center" wrapText="1"/>
    </xf>
    <xf numFmtId="164" fontId="12" fillId="18" borderId="10" xfId="0" applyNumberFormat="1" applyFont="1" applyFill="1" applyBorder="1" applyAlignment="1">
      <alignment horizontal="center" vertical="center" wrapText="1"/>
    </xf>
    <xf numFmtId="165" fontId="19" fillId="4" borderId="3" xfId="0" applyNumberFormat="1" applyFont="1" applyFill="1" applyBorder="1" applyAlignment="1">
      <alignment vertical="center" wrapText="1"/>
    </xf>
    <xf numFmtId="172" fontId="43" fillId="16" borderId="20" xfId="156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43" fillId="16" borderId="20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vertical="center"/>
    </xf>
    <xf numFmtId="165" fontId="19" fillId="4" borderId="10" xfId="0" applyNumberFormat="1" applyFont="1" applyFill="1" applyBorder="1" applyAlignment="1">
      <alignment vertical="center" wrapText="1"/>
    </xf>
    <xf numFmtId="0" fontId="0" fillId="0" borderId="10" xfId="0" applyBorder="1"/>
    <xf numFmtId="0" fontId="19" fillId="4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14" fontId="19" fillId="4" borderId="10" xfId="0" applyNumberFormat="1" applyFont="1" applyFill="1" applyBorder="1" applyAlignment="1">
      <alignment horizontal="center" vertical="center" wrapText="1"/>
    </xf>
    <xf numFmtId="165" fontId="19" fillId="5" borderId="10" xfId="0" applyNumberFormat="1" applyFont="1" applyFill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19" fillId="4" borderId="10" xfId="0" applyFont="1" applyFill="1" applyBorder="1" applyAlignment="1">
      <alignment vertical="center" wrapText="1"/>
    </xf>
    <xf numFmtId="0" fontId="31" fillId="8" borderId="10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165" fontId="19" fillId="4" borderId="3" xfId="0" applyNumberFormat="1" applyFont="1" applyFill="1" applyBorder="1" applyAlignment="1">
      <alignment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43" fillId="16" borderId="20" xfId="0" applyFont="1" applyFill="1" applyBorder="1" applyAlignment="1">
      <alignment horizontal="left" vertical="center"/>
    </xf>
    <xf numFmtId="0" fontId="33" fillId="8" borderId="5" xfId="0" applyFont="1" applyFill="1" applyBorder="1" applyAlignment="1">
      <alignment horizontal="center" vertical="center" wrapText="1"/>
    </xf>
    <xf numFmtId="0" fontId="0" fillId="0" borderId="21" xfId="0" applyBorder="1"/>
    <xf numFmtId="172" fontId="25" fillId="17" borderId="20" xfId="156" applyFont="1" applyFill="1" applyBorder="1" applyAlignment="1">
      <alignment horizontal="right" vertical="center"/>
    </xf>
    <xf numFmtId="172" fontId="25" fillId="16" borderId="20" xfId="156" applyFont="1" applyFill="1" applyBorder="1" applyAlignment="1">
      <alignment horizontal="right" vertical="center"/>
    </xf>
    <xf numFmtId="0" fontId="33" fillId="8" borderId="7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vertical="distributed"/>
    </xf>
    <xf numFmtId="0" fontId="25" fillId="6" borderId="28" xfId="0" applyFont="1" applyFill="1" applyBorder="1" applyAlignment="1">
      <alignment horizontal="left" vertical="distributed"/>
    </xf>
    <xf numFmtId="0" fontId="25" fillId="6" borderId="20" xfId="0" applyFont="1" applyFill="1" applyBorder="1" applyAlignment="1">
      <alignment horizontal="left" vertical="distributed"/>
    </xf>
    <xf numFmtId="0" fontId="25" fillId="6" borderId="27" xfId="0" applyFont="1" applyFill="1" applyBorder="1" applyAlignment="1">
      <alignment horizontal="left" vertical="distributed"/>
    </xf>
    <xf numFmtId="172" fontId="43" fillId="6" borderId="20" xfId="156" applyFont="1" applyFill="1" applyBorder="1" applyAlignment="1">
      <alignment horizontal="right" vertical="center"/>
    </xf>
    <xf numFmtId="0" fontId="18" fillId="0" borderId="14" xfId="0" applyFont="1" applyBorder="1" applyAlignment="1">
      <alignment horizontal="left" vertical="center" wrapText="1"/>
    </xf>
    <xf numFmtId="14" fontId="18" fillId="4" borderId="14" xfId="0" applyNumberFormat="1" applyFont="1" applyFill="1" applyBorder="1" applyAlignment="1">
      <alignment horizontal="center" vertical="center" wrapText="1"/>
    </xf>
    <xf numFmtId="165" fontId="18" fillId="4" borderId="14" xfId="0" applyNumberFormat="1" applyFont="1" applyFill="1" applyBorder="1" applyAlignment="1">
      <alignment vertical="center" wrapText="1"/>
    </xf>
    <xf numFmtId="165" fontId="18" fillId="5" borderId="14" xfId="0" applyNumberFormat="1" applyFont="1" applyFill="1" applyBorder="1" applyAlignment="1">
      <alignment vertical="center" wrapText="1"/>
    </xf>
    <xf numFmtId="165" fontId="18" fillId="4" borderId="14" xfId="0" applyNumberFormat="1" applyFont="1" applyFill="1" applyBorder="1" applyAlignment="1">
      <alignment horizontal="center" vertical="center" wrapText="1"/>
    </xf>
    <xf numFmtId="165" fontId="18" fillId="5" borderId="14" xfId="0" applyNumberFormat="1" applyFont="1" applyFill="1" applyBorder="1" applyAlignment="1">
      <alignment horizontal="center" wrapText="1"/>
    </xf>
    <xf numFmtId="0" fontId="25" fillId="0" borderId="14" xfId="0" applyFont="1" applyBorder="1" applyAlignment="1">
      <alignment horizontal="left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9" borderId="10" xfId="0" applyFont="1" applyFill="1" applyBorder="1" applyAlignment="1">
      <alignment vertic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 applyBorder="1"/>
    <xf numFmtId="14" fontId="19" fillId="7" borderId="5" xfId="0" applyNumberFormat="1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6" borderId="10" xfId="0" applyFont="1" applyFill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6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3" fillId="16" borderId="28" xfId="0" applyFont="1" applyFill="1" applyBorder="1" applyAlignment="1">
      <alignment horizontal="left" vertical="center"/>
    </xf>
    <xf numFmtId="0" fontId="31" fillId="8" borderId="14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vertical="distributed"/>
    </xf>
    <xf numFmtId="0" fontId="33" fillId="8" borderId="10" xfId="0" applyFont="1" applyFill="1" applyBorder="1" applyAlignment="1">
      <alignment horizontal="center" vertical="center" wrapText="1"/>
    </xf>
    <xf numFmtId="0" fontId="43" fillId="16" borderId="10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vertical="distributed" wrapText="1"/>
    </xf>
    <xf numFmtId="0" fontId="20" fillId="4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39" fillId="1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0" fontId="12" fillId="0" borderId="10" xfId="0" applyFont="1" applyBorder="1"/>
    <xf numFmtId="0" fontId="45" fillId="0" borderId="18" xfId="0" applyFont="1" applyBorder="1" applyAlignment="1">
      <alignment wrapText="1"/>
    </xf>
    <xf numFmtId="0" fontId="46" fillId="0" borderId="0" xfId="0" applyFont="1" applyBorder="1"/>
    <xf numFmtId="0" fontId="46" fillId="0" borderId="19" xfId="0" applyFont="1" applyBorder="1"/>
    <xf numFmtId="0" fontId="22" fillId="14" borderId="10" xfId="0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36" fillId="6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</cellXfs>
  <cellStyles count="160">
    <cellStyle name="Campo da tabela dinâmica" xfId="20" xr:uid="{00000000-0005-0000-0000-000000000000}"/>
    <cellStyle name="Canto da tabela dinâmica" xfId="21" xr:uid="{00000000-0005-0000-0000-000001000000}"/>
    <cellStyle name="Categoria da tabela dinâmica" xfId="22" xr:uid="{00000000-0005-0000-0000-000002000000}"/>
    <cellStyle name="Moeda 2" xfId="3" xr:uid="{00000000-0005-0000-0000-000003000000}"/>
    <cellStyle name="Moeda 2 2" xfId="23" xr:uid="{00000000-0005-0000-0000-000004000000}"/>
    <cellStyle name="Moeda 2 2 2" xfId="87" xr:uid="{254E99F5-2E51-4F50-9126-B1D5399BC644}"/>
    <cellStyle name="Moeda 2 2 3" xfId="157" xr:uid="{8F9C74C5-0929-43F3-88F0-BEC9B9A5A235}"/>
    <cellStyle name="Moeda 2 3" xfId="15" xr:uid="{00000000-0005-0000-0000-000005000000}"/>
    <cellStyle name="Moeda 2 3 2" xfId="57" xr:uid="{00000000-0005-0000-0000-000006000000}"/>
    <cellStyle name="Moeda 2 3 2 2" xfId="103" xr:uid="{2E563C54-6201-4432-8DD5-60D288BBEDCD}"/>
    <cellStyle name="Moeda 2 3 2 3" xfId="146" xr:uid="{CC8FFB0F-357A-4B89-89A1-E6629DFCB120}"/>
    <cellStyle name="Moeda 2 3 3" xfId="79" xr:uid="{A961E968-5A7C-45EF-97C7-A3C9E07B3957}"/>
    <cellStyle name="Moeda 2 3 4" xfId="124" xr:uid="{C0612305-5F6F-4E27-B067-A46660B1B9FF}"/>
    <cellStyle name="Moeda 2 4" xfId="43" xr:uid="{00000000-0005-0000-0000-000007000000}"/>
    <cellStyle name="Moeda 2 4 2" xfId="67" xr:uid="{00000000-0005-0000-0000-000008000000}"/>
    <cellStyle name="Moeda 2 4 2 2" xfId="113" xr:uid="{31166174-087A-41DD-BB4C-6F4D4FD0B59A}"/>
    <cellStyle name="Moeda 2 4 2 3" xfId="155" xr:uid="{037AF9E9-C330-4CAE-A146-08B209649BEA}"/>
    <cellStyle name="Moeda 2 4 3" xfId="90" xr:uid="{8059B824-D4B0-4A44-A599-EB5172FFBEDD}"/>
    <cellStyle name="Moeda 2 4 4" xfId="134" xr:uid="{9D367400-CF1F-4DC6-A65A-E89A89289DE6}"/>
    <cellStyle name="Moeda 2 5" xfId="49" xr:uid="{00000000-0005-0000-0000-000009000000}"/>
    <cellStyle name="Moeda 2 5 2" xfId="95" xr:uid="{D1CF922E-6CD2-4C47-8636-AD8DF05F8E35}"/>
    <cellStyle name="Moeda 2 5 3" xfId="138" xr:uid="{E1B8AB24-FEA6-4303-AC3D-C17CDEF21B73}"/>
    <cellStyle name="Moeda 2 6" xfId="70" xr:uid="{CBCCDD64-5D61-4A50-9C43-EE938E00E0F3}"/>
    <cellStyle name="Moeda 2 7" xfId="116" xr:uid="{ADF3EE10-5EB6-48BC-AEFF-F73C211ACBE5}"/>
    <cellStyle name="Moeda 3" xfId="9" xr:uid="{00000000-0005-0000-0000-00000A000000}"/>
    <cellStyle name="Moeda 3 2" xfId="24" xr:uid="{00000000-0005-0000-0000-00000B000000}"/>
    <cellStyle name="Moeda 3 3" xfId="19" xr:uid="{00000000-0005-0000-0000-00000C000000}"/>
    <cellStyle name="Moeda 3 3 2" xfId="61" xr:uid="{00000000-0005-0000-0000-00000D000000}"/>
    <cellStyle name="Moeda 3 3 2 2" xfId="107" xr:uid="{8686173F-16DB-435A-AC34-90284F7CE5EE}"/>
    <cellStyle name="Moeda 3 3 2 3" xfId="150" xr:uid="{6CFD9823-357A-4F69-AB8F-1E03EAD9AC23}"/>
    <cellStyle name="Moeda 3 3 3" xfId="83" xr:uid="{B5A43F4C-31DB-4AAE-804D-62D28E8018C2}"/>
    <cellStyle name="Moeda 3 3 4" xfId="128" xr:uid="{3CD31C2A-9156-40FC-B8F0-2DAF87A455D1}"/>
    <cellStyle name="Moeda 3 4" xfId="53" xr:uid="{00000000-0005-0000-0000-00000E000000}"/>
    <cellStyle name="Moeda 3 4 2" xfId="99" xr:uid="{9D0FE0A3-6D24-4B90-8381-A13BF27AF368}"/>
    <cellStyle name="Moeda 3 4 3" xfId="142" xr:uid="{ED579265-74EF-408E-B6C3-EDEFDE880635}"/>
    <cellStyle name="Moeda 3 5" xfId="74" xr:uid="{1B38EAD4-6229-41B3-9829-8AA6E08D9268}"/>
    <cellStyle name="Moeda 3 6" xfId="120" xr:uid="{21BDF3A4-B6F2-43CF-BA97-55B4794CF2F2}"/>
    <cellStyle name="Moeda 4" xfId="156" xr:uid="{F4767A58-43F6-4B16-A68A-2AA82106A541}"/>
    <cellStyle name="Normal" xfId="0" builtinId="0"/>
    <cellStyle name="Normal 10" xfId="37" xr:uid="{00000000-0005-0000-0000-000010000000}"/>
    <cellStyle name="Normal 10 2" xfId="63" xr:uid="{00000000-0005-0000-0000-000011000000}"/>
    <cellStyle name="Normal 10 2 2" xfId="109" xr:uid="{E103DC9E-47D3-4C95-A2AA-6E264D7F75D5}"/>
    <cellStyle name="Normal 10 2 3" xfId="151" xr:uid="{C8DB9645-1574-4E81-9118-9BD45C8F301E}"/>
    <cellStyle name="Normal 10 3" xfId="85" xr:uid="{2F449497-0263-4348-AAC7-D454728880AA}"/>
    <cellStyle name="Normal 10 4" xfId="130" xr:uid="{AC4355DF-1186-4B19-8F8E-B0C32D2A430B}"/>
    <cellStyle name="Normal 11" xfId="39" xr:uid="{00000000-0005-0000-0000-000012000000}"/>
    <cellStyle name="Normal 11 2" xfId="64" xr:uid="{00000000-0005-0000-0000-000013000000}"/>
    <cellStyle name="Normal 11 2 2" xfId="110" xr:uid="{9514DFA4-A027-4B65-8AB5-117F7F5DD149}"/>
    <cellStyle name="Normal 11 2 3" xfId="152" xr:uid="{18DFC83F-3A1D-45E2-AC56-552F1CA75A70}"/>
    <cellStyle name="Normal 11 3" xfId="86" xr:uid="{06ED41F7-AAD5-4C22-9581-5CF0A225D924}"/>
    <cellStyle name="Normal 11 4" xfId="131" xr:uid="{BBA716AE-C606-4DFD-9697-1C4BD2F018DC}"/>
    <cellStyle name="Normal 12" xfId="46" xr:uid="{00000000-0005-0000-0000-000014000000}"/>
    <cellStyle name="Normal 12 2" xfId="62" xr:uid="{00000000-0005-0000-0000-000015000000}"/>
    <cellStyle name="Normal 12 2 2" xfId="108" xr:uid="{25EEDFBC-20DA-4679-A933-4A5E3921D22D}"/>
    <cellStyle name="Normal 13" xfId="45" xr:uid="{00000000-0005-0000-0000-000016000000}"/>
    <cellStyle name="Normal 13 2" xfId="92" xr:uid="{2DCE28F9-3AB2-4C8A-BA74-E77E3CFAB7C4}"/>
    <cellStyle name="Normal 13 3" xfId="135" xr:uid="{2443EDB1-BD3F-4352-AF3E-61F3EDBC1ADA}"/>
    <cellStyle name="Normal 2" xfId="1" xr:uid="{00000000-0005-0000-0000-000017000000}"/>
    <cellStyle name="Normal 2 2" xfId="4" xr:uid="{00000000-0005-0000-0000-000018000000}"/>
    <cellStyle name="Normal 2 2 2" xfId="26" xr:uid="{00000000-0005-0000-0000-000019000000}"/>
    <cellStyle name="Normal 2 3" xfId="25" xr:uid="{00000000-0005-0000-0000-00001A000000}"/>
    <cellStyle name="Normal 2 3 2" xfId="91" xr:uid="{367B0053-722E-42AD-8EAC-1CC7ADEF6ADC}"/>
    <cellStyle name="Normal 2 3 3" xfId="158" xr:uid="{42C7E162-0D3C-4C7A-8A97-0BA4A08E76E4}"/>
    <cellStyle name="Normal 2 4" xfId="13" xr:uid="{00000000-0005-0000-0000-00001B000000}"/>
    <cellStyle name="Normal 2 4 2" xfId="55" xr:uid="{00000000-0005-0000-0000-00001C000000}"/>
    <cellStyle name="Normal 2 4 2 2" xfId="101" xr:uid="{1543359B-AB3F-4692-A76B-A0595AA3B1C9}"/>
    <cellStyle name="Normal 2 4 2 3" xfId="144" xr:uid="{D394054B-4B55-40B4-89B9-C08BB0FF21AE}"/>
    <cellStyle name="Normal 2 4 3" xfId="77" xr:uid="{2796800F-912C-4F12-B84E-80EAB27A94A9}"/>
    <cellStyle name="Normal 2 4 4" xfId="122" xr:uid="{54B00FF2-9F5C-43FE-A1C8-842C58298479}"/>
    <cellStyle name="Normal 2 5" xfId="41" xr:uid="{00000000-0005-0000-0000-00001D000000}"/>
    <cellStyle name="Normal 2 5 2" xfId="65" xr:uid="{00000000-0005-0000-0000-00001E000000}"/>
    <cellStyle name="Normal 2 5 2 2" xfId="111" xr:uid="{69DD14C9-16F6-4AD4-90AE-3D95C72F40B8}"/>
    <cellStyle name="Normal 2 5 2 3" xfId="153" xr:uid="{557AE79A-BE09-42C6-A9BE-E965B7503141}"/>
    <cellStyle name="Normal 2 5 3" xfId="88" xr:uid="{0C2ACBE1-74BF-4A0E-8AFA-67D5D236F08D}"/>
    <cellStyle name="Normal 2 5 4" xfId="132" xr:uid="{DF97F4D2-0786-4BAF-AD22-7632A1236334}"/>
    <cellStyle name="Normal 2 6" xfId="47" xr:uid="{00000000-0005-0000-0000-00001F000000}"/>
    <cellStyle name="Normal 2 6 2" xfId="93" xr:uid="{E49500FA-5585-441A-8530-37B30DDE49D0}"/>
    <cellStyle name="Normal 2 6 3" xfId="136" xr:uid="{C77FEC4E-A472-4D72-8107-8F5B164AFB5C}"/>
    <cellStyle name="Normal 2 7" xfId="68" xr:uid="{147E0A67-085D-4287-ADF1-D1B6D7E7617D}"/>
    <cellStyle name="Normal 2 8" xfId="114" xr:uid="{20D1719E-8C43-4278-A7B2-71E6292E7176}"/>
    <cellStyle name="Normal 3" xfId="5" xr:uid="{00000000-0005-0000-0000-000020000000}"/>
    <cellStyle name="Normal 3 2" xfId="27" xr:uid="{00000000-0005-0000-0000-000021000000}"/>
    <cellStyle name="Normal 4" xfId="6" xr:uid="{00000000-0005-0000-0000-000022000000}"/>
    <cellStyle name="Normal 4 2" xfId="28" xr:uid="{00000000-0005-0000-0000-000023000000}"/>
    <cellStyle name="Normal 4 3" xfId="16" xr:uid="{00000000-0005-0000-0000-000024000000}"/>
    <cellStyle name="Normal 4 3 2" xfId="58" xr:uid="{00000000-0005-0000-0000-000025000000}"/>
    <cellStyle name="Normal 4 3 2 2" xfId="104" xr:uid="{41889A6F-926B-4B00-B787-A3A8EA1B4D18}"/>
    <cellStyle name="Normal 4 3 2 3" xfId="147" xr:uid="{A95C673B-3840-42D5-9A2C-67E58CA0386C}"/>
    <cellStyle name="Normal 4 3 3" xfId="80" xr:uid="{24CA3D80-A600-4885-ADBD-77C4EE4D6347}"/>
    <cellStyle name="Normal 4 3 4" xfId="125" xr:uid="{943444B7-935A-4F69-A0F4-B9341C1BF10B}"/>
    <cellStyle name="Normal 4 4" xfId="40" xr:uid="{00000000-0005-0000-0000-000026000000}"/>
    <cellStyle name="Normal 4 5" xfId="50" xr:uid="{00000000-0005-0000-0000-000027000000}"/>
    <cellStyle name="Normal 4 5 2" xfId="96" xr:uid="{BD726F0E-4C81-44C0-A063-E621998DEB72}"/>
    <cellStyle name="Normal 4 5 3" xfId="139" xr:uid="{B858B4F7-BFF1-479F-B026-A26DFD212244}"/>
    <cellStyle name="Normal 4 6" xfId="71" xr:uid="{A017E344-CD49-41F9-89C6-ED7B467E08EC}"/>
    <cellStyle name="Normal 4 7" xfId="117" xr:uid="{87CEF5B7-A259-40F6-A9F6-04BE0B20F7E1}"/>
    <cellStyle name="Normal 5" xfId="7" xr:uid="{00000000-0005-0000-0000-000028000000}"/>
    <cellStyle name="Normal 5 2" xfId="29" xr:uid="{00000000-0005-0000-0000-000029000000}"/>
    <cellStyle name="Normal 5 3" xfId="17" xr:uid="{00000000-0005-0000-0000-00002A000000}"/>
    <cellStyle name="Normal 5 3 2" xfId="59" xr:uid="{00000000-0005-0000-0000-00002B000000}"/>
    <cellStyle name="Normal 5 3 2 2" xfId="105" xr:uid="{C81A9DC4-B8A5-4877-BA35-5AE2AC753991}"/>
    <cellStyle name="Normal 5 3 2 3" xfId="148" xr:uid="{16CE4983-46EC-488B-874D-000448477746}"/>
    <cellStyle name="Normal 5 3 3" xfId="81" xr:uid="{565AC381-FA4B-4E57-9DDC-A144507D20EC}"/>
    <cellStyle name="Normal 5 3 4" xfId="126" xr:uid="{DA8FD755-C8FA-4B95-BC05-4A724B68D3A9}"/>
    <cellStyle name="Normal 5 4" xfId="44" xr:uid="{00000000-0005-0000-0000-00002C000000}"/>
    <cellStyle name="Normal 5 5" xfId="51" xr:uid="{00000000-0005-0000-0000-00002D000000}"/>
    <cellStyle name="Normal 5 5 2" xfId="97" xr:uid="{8A0E4856-3D27-480A-AAB1-A2737D4D4CEB}"/>
    <cellStyle name="Normal 5 5 3" xfId="140" xr:uid="{7BD607A9-7252-4764-AFAF-E942A97A5728}"/>
    <cellStyle name="Normal 5 6" xfId="72" xr:uid="{2C2476F7-53D6-4725-9314-F8FF9C7AA062}"/>
    <cellStyle name="Normal 5 7" xfId="118" xr:uid="{9A5BD730-E43B-42C2-8D4F-4E0A47A2EE6A}"/>
    <cellStyle name="Normal 6" xfId="10" xr:uid="{00000000-0005-0000-0000-00002E000000}"/>
    <cellStyle name="Normal 6 2" xfId="76" xr:uid="{45EB84EE-A09E-4216-B46A-125C0B1E88F4}"/>
    <cellStyle name="Normal 6 3" xfId="159" xr:uid="{DE8D96E0-5AAB-4045-BF0F-DFD88A9DDBD0}"/>
    <cellStyle name="Normal 7" xfId="12" xr:uid="{00000000-0005-0000-0000-00002F000000}"/>
    <cellStyle name="Normal 7 2" xfId="36" xr:uid="{00000000-0005-0000-0000-000030000000}"/>
    <cellStyle name="Normal 7 3" xfId="38" xr:uid="{00000000-0005-0000-0000-000031000000}"/>
    <cellStyle name="Normal 8" xfId="35" xr:uid="{00000000-0005-0000-0000-000032000000}"/>
    <cellStyle name="Normal 9" xfId="11" xr:uid="{00000000-0005-0000-0000-000033000000}"/>
    <cellStyle name="Normal 9 2" xfId="54" xr:uid="{00000000-0005-0000-0000-000034000000}"/>
    <cellStyle name="Normal 9 2 2" xfId="100" xr:uid="{A0898221-C7DB-4885-976F-EB6BEFA4C705}"/>
    <cellStyle name="Normal 9 2 3" xfId="143" xr:uid="{1C6A8D07-3EF5-452C-9426-87FF338F94AB}"/>
    <cellStyle name="Normal 9 3" xfId="75" xr:uid="{5AF2E35A-0C9D-4760-BB78-DEF4FBEA6351}"/>
    <cellStyle name="Normal 9 4" xfId="121" xr:uid="{D3551C7B-4E1D-4907-8CA7-096A206EDA00}"/>
    <cellStyle name="Resultado da tabela dinâmica" xfId="30" xr:uid="{00000000-0005-0000-0000-000035000000}"/>
    <cellStyle name="Título da tabela dinâmica" xfId="31" xr:uid="{00000000-0005-0000-0000-000036000000}"/>
    <cellStyle name="Valor da tabela dinâmica" xfId="32" xr:uid="{00000000-0005-0000-0000-000037000000}"/>
    <cellStyle name="Vírgula 2" xfId="2" xr:uid="{00000000-0005-0000-0000-000038000000}"/>
    <cellStyle name="Vírgula 2 2" xfId="33" xr:uid="{00000000-0005-0000-0000-000039000000}"/>
    <cellStyle name="Vírgula 2 2 2" xfId="84" xr:uid="{8751A385-A65F-4F5E-AA5C-CCFE15E84299}"/>
    <cellStyle name="Vírgula 2 2 3" xfId="129" xr:uid="{84C19FCA-DB77-4D0A-9D01-FC508EF40CA6}"/>
    <cellStyle name="Vírgula 2 3" xfId="14" xr:uid="{00000000-0005-0000-0000-00003A000000}"/>
    <cellStyle name="Vírgula 2 3 2" xfId="56" xr:uid="{00000000-0005-0000-0000-00003B000000}"/>
    <cellStyle name="Vírgula 2 3 2 2" xfId="102" xr:uid="{009ADEB5-43D0-4BAD-94FB-D396AC9BE155}"/>
    <cellStyle name="Vírgula 2 3 2 3" xfId="145" xr:uid="{AF9617FC-7974-4674-88A0-59869858BB6F}"/>
    <cellStyle name="Vírgula 2 3 3" xfId="78" xr:uid="{BFC67130-1F94-4925-94C3-5F4D5716623B}"/>
    <cellStyle name="Vírgula 2 3 4" xfId="123" xr:uid="{793FA75A-E1C2-4B3D-BFF0-077950ECF2AB}"/>
    <cellStyle name="Vírgula 2 4" xfId="42" xr:uid="{00000000-0005-0000-0000-00003C000000}"/>
    <cellStyle name="Vírgula 2 4 2" xfId="66" xr:uid="{00000000-0005-0000-0000-00003D000000}"/>
    <cellStyle name="Vírgula 2 4 2 2" xfId="112" xr:uid="{6FF216DD-E044-4233-8B84-781CAF2C337F}"/>
    <cellStyle name="Vírgula 2 4 2 3" xfId="154" xr:uid="{29F4C26F-1F62-4D4D-ACB6-6D7865FBBEF7}"/>
    <cellStyle name="Vírgula 2 4 3" xfId="89" xr:uid="{EF222B95-B261-4776-AA01-73B91AFB8F3F}"/>
    <cellStyle name="Vírgula 2 4 4" xfId="133" xr:uid="{112045C7-499A-41B8-993B-F350315A1D9D}"/>
    <cellStyle name="Vírgula 2 5" xfId="48" xr:uid="{00000000-0005-0000-0000-00003E000000}"/>
    <cellStyle name="Vírgula 2 5 2" xfId="94" xr:uid="{A7028E3F-B68C-405C-ACF2-6FBA5E81CD87}"/>
    <cellStyle name="Vírgula 2 5 3" xfId="137" xr:uid="{D963B27B-1812-4ED5-AA3F-655CC60CBE70}"/>
    <cellStyle name="Vírgula 2 6" xfId="69" xr:uid="{CEB0C353-0439-41C5-8CBD-DFAA3CEB1BEB}"/>
    <cellStyle name="Vírgula 2 7" xfId="115" xr:uid="{F2798AC6-BB82-49B3-AD19-DA3ABDCC62A6}"/>
    <cellStyle name="Vírgula 3" xfId="8" xr:uid="{00000000-0005-0000-0000-00003F000000}"/>
    <cellStyle name="Vírgula 3 2" xfId="34" xr:uid="{00000000-0005-0000-0000-000040000000}"/>
    <cellStyle name="Vírgula 3 3" xfId="18" xr:uid="{00000000-0005-0000-0000-000041000000}"/>
    <cellStyle name="Vírgula 3 3 2" xfId="60" xr:uid="{00000000-0005-0000-0000-000042000000}"/>
    <cellStyle name="Vírgula 3 3 2 2" xfId="106" xr:uid="{0E704C1C-AB72-462D-9A86-A4E3BA3CAEB7}"/>
    <cellStyle name="Vírgula 3 3 2 3" xfId="149" xr:uid="{D927CE9C-6E54-4D94-9F0B-ADA2D9A8268D}"/>
    <cellStyle name="Vírgula 3 3 3" xfId="82" xr:uid="{E46863E9-41DA-4868-9964-F8D3FC886E3A}"/>
    <cellStyle name="Vírgula 3 3 4" xfId="127" xr:uid="{5DD44E1B-CA07-4AB1-8272-1BCF0988AD78}"/>
    <cellStyle name="Vírgula 3 4" xfId="52" xr:uid="{00000000-0005-0000-0000-000043000000}"/>
    <cellStyle name="Vírgula 3 4 2" xfId="98" xr:uid="{A702CA80-A789-44DD-B70D-6243D92A32EE}"/>
    <cellStyle name="Vírgula 3 4 3" xfId="141" xr:uid="{0575AA3F-1E42-416A-B2A2-B6419D2E7C72}"/>
    <cellStyle name="Vírgula 3 5" xfId="73" xr:uid="{73B0277B-3779-4310-881E-00EE3896213E}"/>
    <cellStyle name="Vírgula 3 6" xfId="119" xr:uid="{D66A359D-B3F7-447D-8074-2B4DB5990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6675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1" y="0"/>
          <a:ext cx="66675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6675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39B0B006-AA98-44F3-955E-4B5A469C9B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1" y="0"/>
          <a:ext cx="66675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6675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DAB71317-4393-4114-9E9F-0B213FDE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1" y="0"/>
          <a:ext cx="666750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D187"/>
  <sheetViews>
    <sheetView topLeftCell="A11" zoomScale="70" zoomScaleNormal="70" workbookViewId="0">
      <selection activeCell="B1" sqref="B1:AA1"/>
    </sheetView>
  </sheetViews>
  <sheetFormatPr defaultColWidth="9.140625" defaultRowHeight="15" x14ac:dyDescent="0.25"/>
  <cols>
    <col min="1" max="1" width="13.42578125" customWidth="1"/>
    <col min="2" max="2" width="16.42578125" customWidth="1"/>
    <col min="3" max="3" width="41.140625" customWidth="1"/>
    <col min="4" max="4" width="11.7109375" customWidth="1"/>
    <col min="5" max="5" width="11.85546875" customWidth="1"/>
    <col min="6" max="6" width="46.140625" customWidth="1"/>
    <col min="7" max="7" width="11.140625" customWidth="1"/>
    <col min="8" max="8" width="12.85546875" customWidth="1"/>
    <col min="12" max="12" width="15.5703125" customWidth="1"/>
    <col min="13" max="13" width="19.140625" bestFit="1" customWidth="1"/>
    <col min="14" max="14" width="23.42578125" bestFit="1" customWidth="1"/>
    <col min="21" max="21" width="11.140625" bestFit="1" customWidth="1"/>
    <col min="23" max="23" width="11.140625" customWidth="1"/>
    <col min="25" max="25" width="13.7109375" customWidth="1"/>
    <col min="26" max="26" width="14.5703125" customWidth="1"/>
    <col min="27" max="27" width="13.42578125" customWidth="1"/>
  </cols>
  <sheetData>
    <row r="1" spans="1:30" ht="21" x14ac:dyDescent="0.35">
      <c r="A1" s="336"/>
      <c r="B1" s="338" t="s">
        <v>0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1"/>
      <c r="AC1" s="1"/>
    </row>
    <row r="2" spans="1:30" ht="21" x14ac:dyDescent="0.35">
      <c r="A2" s="337"/>
      <c r="B2" s="338" t="s">
        <v>76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1"/>
      <c r="AC2" s="1"/>
    </row>
    <row r="3" spans="1:30" ht="21" x14ac:dyDescent="0.35">
      <c r="A3" s="337"/>
      <c r="B3" s="338" t="s">
        <v>1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2"/>
      <c r="AC3" s="2"/>
    </row>
    <row r="4" spans="1:30" x14ac:dyDescent="0.25">
      <c r="A4" s="3" t="s">
        <v>355</v>
      </c>
      <c r="B4" s="4"/>
      <c r="C4" s="339" t="s">
        <v>2</v>
      </c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2"/>
      <c r="AC4" s="2"/>
    </row>
    <row r="5" spans="1:30" x14ac:dyDescent="0.25">
      <c r="A5" s="335" t="s">
        <v>3</v>
      </c>
      <c r="B5" s="327"/>
      <c r="C5" s="335" t="s">
        <v>4</v>
      </c>
      <c r="D5" s="326"/>
      <c r="E5" s="327"/>
      <c r="F5" s="335" t="s">
        <v>5</v>
      </c>
      <c r="G5" s="326"/>
      <c r="H5" s="326"/>
      <c r="I5" s="326"/>
      <c r="J5" s="326"/>
      <c r="K5" s="326"/>
      <c r="L5" s="326"/>
      <c r="M5" s="335" t="s">
        <v>6</v>
      </c>
      <c r="N5" s="326"/>
      <c r="O5" s="326"/>
      <c r="P5" s="326"/>
      <c r="Q5" s="326"/>
      <c r="R5" s="326"/>
      <c r="S5" s="327"/>
      <c r="T5" s="335" t="s">
        <v>7</v>
      </c>
      <c r="U5" s="326"/>
      <c r="V5" s="326"/>
      <c r="W5" s="326"/>
      <c r="X5" s="326"/>
      <c r="Y5" s="327"/>
      <c r="Z5" s="334" t="s">
        <v>8</v>
      </c>
      <c r="AA5" s="334" t="s">
        <v>9</v>
      </c>
      <c r="AB5" s="5"/>
      <c r="AC5" s="5"/>
    </row>
    <row r="6" spans="1:30" x14ac:dyDescent="0.25">
      <c r="A6" s="334" t="s">
        <v>10</v>
      </c>
      <c r="B6" s="334" t="s">
        <v>11</v>
      </c>
      <c r="C6" s="334" t="s">
        <v>12</v>
      </c>
      <c r="D6" s="334" t="s">
        <v>13</v>
      </c>
      <c r="E6" s="334" t="s">
        <v>14</v>
      </c>
      <c r="F6" s="334" t="s">
        <v>15</v>
      </c>
      <c r="G6" s="334" t="s">
        <v>16</v>
      </c>
      <c r="H6" s="334" t="s">
        <v>17</v>
      </c>
      <c r="I6" s="335" t="s">
        <v>18</v>
      </c>
      <c r="J6" s="327"/>
      <c r="K6" s="333" t="s">
        <v>19</v>
      </c>
      <c r="L6" s="327"/>
      <c r="M6" s="334" t="s">
        <v>20</v>
      </c>
      <c r="N6" s="334" t="s">
        <v>21</v>
      </c>
      <c r="O6" s="334" t="s">
        <v>22</v>
      </c>
      <c r="P6" s="334" t="s">
        <v>23</v>
      </c>
      <c r="Q6" s="328" t="s">
        <v>24</v>
      </c>
      <c r="R6" s="328" t="s">
        <v>25</v>
      </c>
      <c r="S6" s="328" t="s">
        <v>26</v>
      </c>
      <c r="T6" s="333" t="s">
        <v>27</v>
      </c>
      <c r="U6" s="327"/>
      <c r="V6" s="333" t="s">
        <v>28</v>
      </c>
      <c r="W6" s="327"/>
      <c r="X6" s="334" t="s">
        <v>29</v>
      </c>
      <c r="Y6" s="328" t="s">
        <v>30</v>
      </c>
      <c r="Z6" s="329"/>
      <c r="AA6" s="329"/>
      <c r="AB6" s="5"/>
      <c r="AC6" s="5"/>
      <c r="AD6" s="5"/>
    </row>
    <row r="7" spans="1:30" ht="45" x14ac:dyDescent="0.25">
      <c r="A7" s="329"/>
      <c r="B7" s="329"/>
      <c r="C7" s="329"/>
      <c r="D7" s="329"/>
      <c r="E7" s="329"/>
      <c r="F7" s="329"/>
      <c r="G7" s="329"/>
      <c r="H7" s="329"/>
      <c r="I7" s="13" t="s">
        <v>31</v>
      </c>
      <c r="J7" s="13" t="s">
        <v>32</v>
      </c>
      <c r="K7" s="13" t="s">
        <v>33</v>
      </c>
      <c r="L7" s="11" t="s">
        <v>34</v>
      </c>
      <c r="M7" s="329"/>
      <c r="N7" s="329"/>
      <c r="O7" s="329"/>
      <c r="P7" s="329"/>
      <c r="Q7" s="329"/>
      <c r="R7" s="329"/>
      <c r="S7" s="329"/>
      <c r="T7" s="13" t="s">
        <v>35</v>
      </c>
      <c r="U7" s="11" t="s">
        <v>36</v>
      </c>
      <c r="V7" s="13" t="s">
        <v>37</v>
      </c>
      <c r="W7" s="11" t="s">
        <v>38</v>
      </c>
      <c r="X7" s="329"/>
      <c r="Y7" s="329"/>
      <c r="Z7" s="329"/>
      <c r="AA7" s="329"/>
      <c r="AB7" s="5"/>
      <c r="AC7" s="5"/>
      <c r="AD7" s="5"/>
    </row>
    <row r="8" spans="1:30" ht="68.25" customHeight="1" x14ac:dyDescent="0.25">
      <c r="A8" s="16" t="s">
        <v>69</v>
      </c>
      <c r="B8" s="16" t="s">
        <v>70</v>
      </c>
      <c r="C8" s="209" t="s">
        <v>81</v>
      </c>
      <c r="D8" s="21" t="s">
        <v>80</v>
      </c>
      <c r="E8" s="21" t="s">
        <v>77</v>
      </c>
      <c r="F8" s="26" t="s">
        <v>93</v>
      </c>
      <c r="G8" s="14"/>
      <c r="H8" s="25"/>
      <c r="I8" s="22" t="s">
        <v>71</v>
      </c>
      <c r="J8" s="23" t="s">
        <v>72</v>
      </c>
      <c r="K8" s="16" t="s">
        <v>79</v>
      </c>
      <c r="L8" s="24" t="s">
        <v>75</v>
      </c>
      <c r="M8" s="17"/>
      <c r="N8" s="17"/>
      <c r="O8" s="17"/>
      <c r="P8" s="12"/>
      <c r="Q8" s="12"/>
      <c r="R8" s="12"/>
      <c r="S8" s="18"/>
      <c r="T8" s="15">
        <v>0</v>
      </c>
      <c r="U8" s="12">
        <v>0</v>
      </c>
      <c r="V8" s="19">
        <v>1</v>
      </c>
      <c r="W8" s="12">
        <v>105.28</v>
      </c>
      <c r="X8" s="15">
        <v>0.5</v>
      </c>
      <c r="Y8" s="6">
        <v>105.28</v>
      </c>
      <c r="Z8" s="6">
        <v>105.28</v>
      </c>
      <c r="AA8" s="20"/>
      <c r="AB8" s="5"/>
      <c r="AC8" s="5"/>
      <c r="AD8" s="5"/>
    </row>
    <row r="9" spans="1:30" ht="68.25" customHeight="1" x14ac:dyDescent="0.25">
      <c r="A9" s="16" t="s">
        <v>69</v>
      </c>
      <c r="B9" s="16" t="s">
        <v>70</v>
      </c>
      <c r="C9" s="210" t="s">
        <v>82</v>
      </c>
      <c r="D9" s="28" t="s">
        <v>83</v>
      </c>
      <c r="E9" s="28" t="s">
        <v>77</v>
      </c>
      <c r="F9" s="29" t="s">
        <v>88</v>
      </c>
      <c r="G9" s="14"/>
      <c r="H9" s="25"/>
      <c r="I9" s="22" t="s">
        <v>71</v>
      </c>
      <c r="J9" s="23" t="s">
        <v>72</v>
      </c>
      <c r="K9" s="16" t="s">
        <v>71</v>
      </c>
      <c r="L9" s="24" t="s">
        <v>91</v>
      </c>
      <c r="M9" s="17"/>
      <c r="N9" s="17"/>
      <c r="O9" s="17"/>
      <c r="P9" s="12"/>
      <c r="Q9" s="12"/>
      <c r="R9" s="12"/>
      <c r="S9" s="18"/>
      <c r="T9" s="15">
        <v>2</v>
      </c>
      <c r="U9" s="12">
        <v>120</v>
      </c>
      <c r="V9" s="19">
        <v>1</v>
      </c>
      <c r="W9" s="12">
        <v>55</v>
      </c>
      <c r="X9" s="15">
        <v>2.5</v>
      </c>
      <c r="Y9" s="18">
        <v>295</v>
      </c>
      <c r="Z9" s="18">
        <v>295</v>
      </c>
      <c r="AA9" s="20"/>
      <c r="AB9" s="5"/>
      <c r="AC9" s="5"/>
      <c r="AD9" s="5"/>
    </row>
    <row r="10" spans="1:30" ht="68.25" customHeight="1" x14ac:dyDescent="0.25">
      <c r="A10" s="16" t="s">
        <v>69</v>
      </c>
      <c r="B10" s="16" t="s">
        <v>70</v>
      </c>
      <c r="C10" s="210" t="s">
        <v>73</v>
      </c>
      <c r="D10" s="28" t="s">
        <v>74</v>
      </c>
      <c r="E10" s="28" t="s">
        <v>77</v>
      </c>
      <c r="F10" s="29" t="s">
        <v>89</v>
      </c>
      <c r="G10" s="14"/>
      <c r="H10" s="25"/>
      <c r="I10" s="22" t="s">
        <v>71</v>
      </c>
      <c r="J10" s="23" t="s">
        <v>72</v>
      </c>
      <c r="K10" s="16" t="s">
        <v>71</v>
      </c>
      <c r="L10" s="24" t="s">
        <v>91</v>
      </c>
      <c r="M10" s="17"/>
      <c r="N10" s="17"/>
      <c r="O10" s="17"/>
      <c r="P10" s="12"/>
      <c r="Q10" s="12"/>
      <c r="R10" s="12"/>
      <c r="S10" s="18"/>
      <c r="T10" s="15">
        <v>2</v>
      </c>
      <c r="U10" s="12">
        <v>120</v>
      </c>
      <c r="V10" s="19">
        <v>1</v>
      </c>
      <c r="W10" s="12">
        <v>55</v>
      </c>
      <c r="X10" s="15">
        <v>2.5</v>
      </c>
      <c r="Y10" s="18">
        <v>295</v>
      </c>
      <c r="Z10" s="18">
        <v>295</v>
      </c>
      <c r="AA10" s="20"/>
      <c r="AB10" s="5"/>
      <c r="AC10" s="5"/>
      <c r="AD10" s="5"/>
    </row>
    <row r="11" spans="1:30" ht="68.25" customHeight="1" x14ac:dyDescent="0.25">
      <c r="A11" s="16" t="s">
        <v>69</v>
      </c>
      <c r="B11" s="16" t="s">
        <v>70</v>
      </c>
      <c r="C11" s="210" t="s">
        <v>84</v>
      </c>
      <c r="D11" s="28" t="s">
        <v>85</v>
      </c>
      <c r="E11" s="28" t="s">
        <v>78</v>
      </c>
      <c r="F11" s="29" t="s">
        <v>90</v>
      </c>
      <c r="G11" s="14"/>
      <c r="H11" s="25"/>
      <c r="I11" s="22" t="s">
        <v>71</v>
      </c>
      <c r="J11" s="23" t="s">
        <v>72</v>
      </c>
      <c r="K11" s="16" t="s">
        <v>79</v>
      </c>
      <c r="L11" s="24" t="s">
        <v>75</v>
      </c>
      <c r="M11" s="17"/>
      <c r="N11" s="17"/>
      <c r="O11" s="17"/>
      <c r="P11" s="12"/>
      <c r="Q11" s="12"/>
      <c r="R11" s="12"/>
      <c r="S11" s="18"/>
      <c r="T11" s="15">
        <v>3</v>
      </c>
      <c r="U11" s="27">
        <v>906.25</v>
      </c>
      <c r="V11" s="19">
        <v>1</v>
      </c>
      <c r="W11" s="27">
        <v>302.08</v>
      </c>
      <c r="X11" s="15">
        <v>3.5</v>
      </c>
      <c r="Y11" s="18">
        <v>3020.83</v>
      </c>
      <c r="Z11" s="18">
        <v>3020.83</v>
      </c>
      <c r="AA11" s="20"/>
      <c r="AB11" s="5"/>
      <c r="AC11" s="5"/>
      <c r="AD11" s="5"/>
    </row>
    <row r="12" spans="1:30" ht="68.25" customHeight="1" x14ac:dyDescent="0.25">
      <c r="A12" s="16" t="s">
        <v>69</v>
      </c>
      <c r="B12" s="16" t="s">
        <v>70</v>
      </c>
      <c r="C12" s="211" t="s">
        <v>86</v>
      </c>
      <c r="D12" s="28" t="s">
        <v>87</v>
      </c>
      <c r="E12" s="28" t="s">
        <v>78</v>
      </c>
      <c r="F12" s="24" t="s">
        <v>92</v>
      </c>
      <c r="G12" s="14"/>
      <c r="H12" s="25"/>
      <c r="I12" s="22" t="s">
        <v>71</v>
      </c>
      <c r="J12" s="23" t="s">
        <v>72</v>
      </c>
      <c r="K12" s="16" t="s">
        <v>79</v>
      </c>
      <c r="L12" s="24" t="s">
        <v>75</v>
      </c>
      <c r="M12" s="17"/>
      <c r="N12" s="17"/>
      <c r="O12" s="17"/>
      <c r="P12" s="12"/>
      <c r="Q12" s="12"/>
      <c r="R12" s="12"/>
      <c r="S12" s="18"/>
      <c r="T12" s="15">
        <v>4</v>
      </c>
      <c r="U12" s="27">
        <v>906.25</v>
      </c>
      <c r="V12" s="19">
        <v>1</v>
      </c>
      <c r="W12" s="27">
        <v>302.08</v>
      </c>
      <c r="X12" s="15">
        <v>4.5</v>
      </c>
      <c r="Y12" s="18">
        <v>3927.08</v>
      </c>
      <c r="Z12" s="18">
        <v>3927.08</v>
      </c>
      <c r="AA12" s="20"/>
      <c r="AB12" s="5"/>
      <c r="AC12" s="5"/>
      <c r="AD12" s="5"/>
    </row>
    <row r="13" spans="1:30" ht="25.5" x14ac:dyDescent="0.25">
      <c r="A13" s="16" t="s">
        <v>69</v>
      </c>
      <c r="B13" s="33" t="s">
        <v>352</v>
      </c>
      <c r="C13" s="225" t="s">
        <v>94</v>
      </c>
      <c r="D13" s="34" t="s">
        <v>95</v>
      </c>
      <c r="E13" s="33" t="s">
        <v>96</v>
      </c>
      <c r="F13" s="35" t="s">
        <v>97</v>
      </c>
      <c r="G13" s="32"/>
      <c r="H13" s="32"/>
      <c r="I13" s="33" t="s">
        <v>71</v>
      </c>
      <c r="J13" s="36" t="s">
        <v>72</v>
      </c>
      <c r="K13" s="33" t="s">
        <v>71</v>
      </c>
      <c r="L13" s="34" t="s">
        <v>98</v>
      </c>
      <c r="M13" s="37">
        <v>44917</v>
      </c>
      <c r="N13" s="37">
        <v>44917</v>
      </c>
      <c r="O13" s="32"/>
      <c r="P13" s="32"/>
      <c r="Q13" s="38">
        <v>0</v>
      </c>
      <c r="R13" s="38">
        <v>0</v>
      </c>
      <c r="S13" s="39">
        <v>0</v>
      </c>
      <c r="T13" s="33"/>
      <c r="U13" s="40">
        <v>0</v>
      </c>
      <c r="V13" s="34">
        <v>1</v>
      </c>
      <c r="W13" s="41">
        <v>302.08</v>
      </c>
      <c r="X13" s="34">
        <f>SUM(T13+(V13*0.5))</f>
        <v>0.5</v>
      </c>
      <c r="Y13" s="42">
        <f>( T13*U13)+(V13*W13)</f>
        <v>302.08</v>
      </c>
      <c r="Z13" s="42">
        <f>((T13*U13)+(V13*W13))</f>
        <v>302.08</v>
      </c>
      <c r="AA13" s="43" t="s">
        <v>99</v>
      </c>
      <c r="AB13" s="9"/>
      <c r="AC13" s="9"/>
    </row>
    <row r="14" spans="1:30" ht="25.5" x14ac:dyDescent="0.25">
      <c r="A14" s="16" t="s">
        <v>69</v>
      </c>
      <c r="B14" s="33" t="s">
        <v>352</v>
      </c>
      <c r="C14" s="66" t="s">
        <v>100</v>
      </c>
      <c r="D14" s="45" t="s">
        <v>101</v>
      </c>
      <c r="E14" s="44" t="s">
        <v>96</v>
      </c>
      <c r="F14" s="44" t="s">
        <v>97</v>
      </c>
      <c r="G14" s="46"/>
      <c r="H14" s="44"/>
      <c r="I14" s="44" t="s">
        <v>71</v>
      </c>
      <c r="J14" s="47" t="s">
        <v>72</v>
      </c>
      <c r="K14" s="44" t="s">
        <v>71</v>
      </c>
      <c r="L14" s="48" t="s">
        <v>102</v>
      </c>
      <c r="M14" s="49">
        <v>45965</v>
      </c>
      <c r="N14" s="49">
        <v>45965</v>
      </c>
      <c r="O14" s="49"/>
      <c r="P14" s="50"/>
      <c r="Q14" s="50">
        <v>0</v>
      </c>
      <c r="R14" s="50">
        <v>0</v>
      </c>
      <c r="S14" s="51">
        <f>Q14+R14</f>
        <v>0</v>
      </c>
      <c r="T14" s="44"/>
      <c r="U14" s="52">
        <v>0</v>
      </c>
      <c r="V14" s="44">
        <v>1</v>
      </c>
      <c r="W14" s="52">
        <v>302.08</v>
      </c>
      <c r="X14" s="53">
        <f t="shared" ref="X14" si="0">SUM(T14+(V14*0.5))</f>
        <v>0.5</v>
      </c>
      <c r="Y14" s="54">
        <f t="shared" ref="Y14:Y15" si="1">( T14*U14)+(V14*W14)</f>
        <v>302.08</v>
      </c>
      <c r="Z14" s="54">
        <f t="shared" ref="Z14:Z15" si="2">((T14*U14)+(V14*W14))</f>
        <v>302.08</v>
      </c>
      <c r="AA14" s="44" t="s">
        <v>99</v>
      </c>
      <c r="AB14" s="9"/>
      <c r="AC14" s="9"/>
    </row>
    <row r="15" spans="1:30" ht="25.5" x14ac:dyDescent="0.25">
      <c r="A15" s="16" t="s">
        <v>69</v>
      </c>
      <c r="B15" s="33" t="s">
        <v>352</v>
      </c>
      <c r="C15" s="226" t="s">
        <v>103</v>
      </c>
      <c r="D15" s="56" t="s">
        <v>104</v>
      </c>
      <c r="E15" s="55" t="s">
        <v>96</v>
      </c>
      <c r="F15" s="55" t="s">
        <v>97</v>
      </c>
      <c r="G15" s="57"/>
      <c r="H15" s="55"/>
      <c r="I15" s="55" t="s">
        <v>71</v>
      </c>
      <c r="J15" s="58" t="s">
        <v>72</v>
      </c>
      <c r="K15" s="55" t="s">
        <v>71</v>
      </c>
      <c r="L15" s="59" t="s">
        <v>102</v>
      </c>
      <c r="M15" s="60">
        <v>45965</v>
      </c>
      <c r="N15" s="60">
        <v>45965</v>
      </c>
      <c r="O15" s="60"/>
      <c r="P15" s="61"/>
      <c r="Q15" s="61">
        <v>0</v>
      </c>
      <c r="R15" s="61">
        <v>0</v>
      </c>
      <c r="S15" s="62">
        <f>Q15+R15</f>
        <v>0</v>
      </c>
      <c r="T15" s="55"/>
      <c r="U15" s="63">
        <v>0</v>
      </c>
      <c r="V15" s="55">
        <v>1</v>
      </c>
      <c r="W15" s="63">
        <v>302.08</v>
      </c>
      <c r="X15" s="64">
        <f t="shared" ref="X15" si="3">SUM(T15+(V15*0.5))</f>
        <v>0.5</v>
      </c>
      <c r="Y15" s="65">
        <f t="shared" si="1"/>
        <v>302.08</v>
      </c>
      <c r="Z15" s="65">
        <f t="shared" si="2"/>
        <v>302.08</v>
      </c>
      <c r="AA15" s="55" t="s">
        <v>99</v>
      </c>
      <c r="AB15" s="9"/>
      <c r="AC15" s="9"/>
    </row>
    <row r="16" spans="1:30" ht="25.5" x14ac:dyDescent="0.25">
      <c r="A16" s="16" t="s">
        <v>69</v>
      </c>
      <c r="B16" s="33" t="s">
        <v>352</v>
      </c>
      <c r="C16" s="225" t="s">
        <v>94</v>
      </c>
      <c r="D16" s="34" t="s">
        <v>95</v>
      </c>
      <c r="E16" s="33" t="s">
        <v>96</v>
      </c>
      <c r="F16" s="35" t="s">
        <v>97</v>
      </c>
      <c r="G16" s="32"/>
      <c r="H16" s="32"/>
      <c r="I16" s="33" t="s">
        <v>71</v>
      </c>
      <c r="J16" s="36" t="s">
        <v>72</v>
      </c>
      <c r="K16" s="33" t="s">
        <v>71</v>
      </c>
      <c r="L16" s="34" t="s">
        <v>105</v>
      </c>
      <c r="M16" s="37">
        <v>46029</v>
      </c>
      <c r="N16" s="37">
        <v>46029</v>
      </c>
      <c r="O16" s="32"/>
      <c r="P16" s="32"/>
      <c r="Q16" s="38">
        <v>0</v>
      </c>
      <c r="R16" s="38">
        <v>0</v>
      </c>
      <c r="S16" s="39">
        <v>0</v>
      </c>
      <c r="T16" s="33">
        <v>0</v>
      </c>
      <c r="U16" s="40">
        <v>0</v>
      </c>
      <c r="V16" s="34">
        <v>1</v>
      </c>
      <c r="W16" s="41">
        <v>302.08</v>
      </c>
      <c r="X16" s="34">
        <f>SUM(T16+(V16*0.5))</f>
        <v>0.5</v>
      </c>
      <c r="Y16" s="42">
        <f>( T16*U16)+(V16*W16)</f>
        <v>302.08</v>
      </c>
      <c r="Z16" s="42">
        <f>((T16*U16)+(V16*W16))</f>
        <v>302.08</v>
      </c>
      <c r="AA16" s="43" t="s">
        <v>99</v>
      </c>
      <c r="AB16" s="9"/>
      <c r="AC16" s="9"/>
    </row>
    <row r="17" spans="1:30" ht="25.5" x14ac:dyDescent="0.25">
      <c r="A17" s="16" t="s">
        <v>69</v>
      </c>
      <c r="B17" s="33" t="s">
        <v>352</v>
      </c>
      <c r="C17" s="66" t="s">
        <v>106</v>
      </c>
      <c r="D17" s="67" t="s">
        <v>107</v>
      </c>
      <c r="E17" s="44" t="s">
        <v>96</v>
      </c>
      <c r="F17" s="44" t="s">
        <v>108</v>
      </c>
      <c r="G17" s="46"/>
      <c r="H17" s="44"/>
      <c r="I17" s="44" t="s">
        <v>71</v>
      </c>
      <c r="J17" s="47" t="s">
        <v>72</v>
      </c>
      <c r="K17" s="44" t="s">
        <v>71</v>
      </c>
      <c r="L17" s="48" t="s">
        <v>109</v>
      </c>
      <c r="M17" s="49">
        <v>46007</v>
      </c>
      <c r="N17" s="49">
        <v>46008</v>
      </c>
      <c r="O17" s="49"/>
      <c r="P17" s="50"/>
      <c r="Q17" s="50">
        <v>0</v>
      </c>
      <c r="R17" s="50">
        <v>0</v>
      </c>
      <c r="S17" s="51">
        <f t="shared" ref="S17:S59" si="4">Q17+R17</f>
        <v>0</v>
      </c>
      <c r="T17" s="44">
        <v>1</v>
      </c>
      <c r="U17" s="52">
        <v>604.16999999999996</v>
      </c>
      <c r="V17" s="44">
        <v>0</v>
      </c>
      <c r="W17" s="52">
        <v>0</v>
      </c>
      <c r="X17" s="44">
        <f>SUM(T17+(V17*0.5))</f>
        <v>1</v>
      </c>
      <c r="Y17" s="54">
        <f t="shared" ref="Y17:Y26" si="5">(T17*U17)+(V17*W17)</f>
        <v>604.16999999999996</v>
      </c>
      <c r="Z17" s="54">
        <f>SUM((T17*U17)+(V17*W17))</f>
        <v>604.16999999999996</v>
      </c>
      <c r="AA17" s="44" t="s">
        <v>99</v>
      </c>
      <c r="AB17" s="9"/>
      <c r="AC17" s="9"/>
    </row>
    <row r="18" spans="1:30" ht="25.5" x14ac:dyDescent="0.25">
      <c r="A18" s="16" t="s">
        <v>69</v>
      </c>
      <c r="B18" s="33" t="s">
        <v>352</v>
      </c>
      <c r="C18" s="66" t="s">
        <v>110</v>
      </c>
      <c r="D18" s="67" t="s">
        <v>111</v>
      </c>
      <c r="E18" s="44" t="s">
        <v>96</v>
      </c>
      <c r="F18" s="44" t="s">
        <v>108</v>
      </c>
      <c r="G18" s="46"/>
      <c r="H18" s="44"/>
      <c r="I18" s="44" t="s">
        <v>71</v>
      </c>
      <c r="J18" s="47" t="s">
        <v>72</v>
      </c>
      <c r="K18" s="44" t="s">
        <v>71</v>
      </c>
      <c r="L18" s="68" t="s">
        <v>112</v>
      </c>
      <c r="M18" s="49">
        <v>46006</v>
      </c>
      <c r="N18" s="49">
        <v>46008</v>
      </c>
      <c r="O18" s="49"/>
      <c r="P18" s="50"/>
      <c r="Q18" s="50">
        <v>0</v>
      </c>
      <c r="R18" s="50">
        <v>0</v>
      </c>
      <c r="S18" s="51">
        <f t="shared" si="4"/>
        <v>0</v>
      </c>
      <c r="T18" s="44">
        <v>2</v>
      </c>
      <c r="U18" s="52">
        <v>604.16999999999996</v>
      </c>
      <c r="V18" s="44">
        <v>0</v>
      </c>
      <c r="W18" s="52">
        <v>0</v>
      </c>
      <c r="X18" s="44">
        <f t="shared" ref="X18:X26" si="6">SUM(T18+(V18*0.5))</f>
        <v>2</v>
      </c>
      <c r="Y18" s="69">
        <f t="shared" si="5"/>
        <v>1208.3399999999999</v>
      </c>
      <c r="Z18" s="54">
        <f t="shared" ref="Z18:Z26" si="7">SUM((T18*U18)+(V18*W18))</f>
        <v>1208.3399999999999</v>
      </c>
      <c r="AA18" s="44" t="s">
        <v>99</v>
      </c>
      <c r="AB18" s="9"/>
      <c r="AC18" s="9"/>
    </row>
    <row r="19" spans="1:30" ht="25.5" x14ac:dyDescent="0.25">
      <c r="A19" s="16" t="s">
        <v>69</v>
      </c>
      <c r="B19" s="33" t="s">
        <v>352</v>
      </c>
      <c r="C19" s="66" t="s">
        <v>113</v>
      </c>
      <c r="D19" s="67" t="s">
        <v>114</v>
      </c>
      <c r="E19" s="44" t="s">
        <v>96</v>
      </c>
      <c r="F19" s="44" t="s">
        <v>97</v>
      </c>
      <c r="G19" s="46"/>
      <c r="H19" s="44"/>
      <c r="I19" s="44" t="s">
        <v>71</v>
      </c>
      <c r="J19" s="47" t="s">
        <v>72</v>
      </c>
      <c r="K19" s="44" t="s">
        <v>71</v>
      </c>
      <c r="L19" s="48" t="s">
        <v>115</v>
      </c>
      <c r="M19" s="49">
        <v>45993</v>
      </c>
      <c r="N19" s="49">
        <v>46008</v>
      </c>
      <c r="O19" s="49"/>
      <c r="P19" s="50"/>
      <c r="Q19" s="50">
        <v>0</v>
      </c>
      <c r="R19" s="50">
        <v>0</v>
      </c>
      <c r="S19" s="51">
        <f>Q19+R19</f>
        <v>0</v>
      </c>
      <c r="T19" s="44">
        <v>2</v>
      </c>
      <c r="U19" s="52">
        <v>604.16999999999996</v>
      </c>
      <c r="V19" s="44">
        <v>1</v>
      </c>
      <c r="W19" s="52">
        <v>302.08</v>
      </c>
      <c r="X19" s="44">
        <f t="shared" si="6"/>
        <v>2.5</v>
      </c>
      <c r="Y19" s="54">
        <f t="shared" si="5"/>
        <v>1510.4199999999998</v>
      </c>
      <c r="Z19" s="54">
        <f t="shared" si="7"/>
        <v>1510.4199999999998</v>
      </c>
      <c r="AA19" s="44" t="s">
        <v>99</v>
      </c>
      <c r="AB19" s="9"/>
      <c r="AC19" s="9"/>
    </row>
    <row r="20" spans="1:30" ht="25.5" x14ac:dyDescent="0.25">
      <c r="A20" s="16" t="s">
        <v>69</v>
      </c>
      <c r="B20" s="33" t="s">
        <v>352</v>
      </c>
      <c r="C20" s="212" t="s">
        <v>116</v>
      </c>
      <c r="D20" s="70" t="s">
        <v>117</v>
      </c>
      <c r="E20" s="35" t="s">
        <v>96</v>
      </c>
      <c r="F20" s="35" t="s">
        <v>108</v>
      </c>
      <c r="G20" s="71"/>
      <c r="H20" s="35"/>
      <c r="I20" s="35" t="s">
        <v>71</v>
      </c>
      <c r="J20" s="72" t="s">
        <v>72</v>
      </c>
      <c r="K20" s="35" t="s">
        <v>71</v>
      </c>
      <c r="L20" s="73" t="s">
        <v>118</v>
      </c>
      <c r="M20" s="74">
        <v>45993</v>
      </c>
      <c r="N20" s="74">
        <v>45993</v>
      </c>
      <c r="O20" s="74"/>
      <c r="P20" s="75"/>
      <c r="Q20" s="75">
        <v>0</v>
      </c>
      <c r="R20" s="75">
        <v>0</v>
      </c>
      <c r="S20" s="76">
        <f t="shared" ref="S20:S24" si="8">Q20+R20</f>
        <v>0</v>
      </c>
      <c r="T20" s="35">
        <v>0</v>
      </c>
      <c r="U20" s="77">
        <v>0</v>
      </c>
      <c r="V20" s="35">
        <v>1</v>
      </c>
      <c r="W20" s="77">
        <v>302.08</v>
      </c>
      <c r="X20" s="44">
        <f t="shared" ref="X20:X21" si="9">SUM(T20+(V20*0.5))</f>
        <v>0.5</v>
      </c>
      <c r="Y20" s="54">
        <f t="shared" si="5"/>
        <v>302.08</v>
      </c>
      <c r="Z20" s="54">
        <f t="shared" si="7"/>
        <v>302.08</v>
      </c>
      <c r="AA20" s="44" t="s">
        <v>99</v>
      </c>
      <c r="AB20" s="9"/>
      <c r="AC20" s="9"/>
      <c r="AD20" s="9"/>
    </row>
    <row r="21" spans="1:30" ht="25.5" x14ac:dyDescent="0.25">
      <c r="A21" s="16" t="s">
        <v>69</v>
      </c>
      <c r="B21" s="33" t="s">
        <v>352</v>
      </c>
      <c r="C21" s="212" t="s">
        <v>116</v>
      </c>
      <c r="D21" s="70" t="s">
        <v>119</v>
      </c>
      <c r="E21" s="35" t="s">
        <v>96</v>
      </c>
      <c r="F21" s="35" t="s">
        <v>108</v>
      </c>
      <c r="G21" s="71"/>
      <c r="H21" s="35"/>
      <c r="I21" s="35" t="s">
        <v>71</v>
      </c>
      <c r="J21" s="72" t="s">
        <v>72</v>
      </c>
      <c r="K21" s="35" t="s">
        <v>71</v>
      </c>
      <c r="L21" s="73" t="s">
        <v>120</v>
      </c>
      <c r="M21" s="74">
        <v>46041</v>
      </c>
      <c r="N21" s="74">
        <v>46044</v>
      </c>
      <c r="O21" s="74"/>
      <c r="P21" s="75"/>
      <c r="Q21" s="75">
        <v>0</v>
      </c>
      <c r="R21" s="75">
        <v>0</v>
      </c>
      <c r="S21" s="76">
        <f t="shared" si="8"/>
        <v>0</v>
      </c>
      <c r="T21" s="35">
        <v>3</v>
      </c>
      <c r="U21" s="77">
        <v>604.16999999999996</v>
      </c>
      <c r="V21" s="35">
        <v>1</v>
      </c>
      <c r="W21" s="77">
        <v>302.08</v>
      </c>
      <c r="X21" s="44">
        <f t="shared" si="9"/>
        <v>3.5</v>
      </c>
      <c r="Y21" s="54">
        <v>2114.59</v>
      </c>
      <c r="Z21" s="54">
        <v>2114.59</v>
      </c>
      <c r="AA21" s="44" t="s">
        <v>99</v>
      </c>
      <c r="AB21" s="9"/>
      <c r="AC21" s="9"/>
    </row>
    <row r="22" spans="1:30" ht="25.5" x14ac:dyDescent="0.25">
      <c r="A22" s="16" t="s">
        <v>69</v>
      </c>
      <c r="B22" s="33" t="s">
        <v>352</v>
      </c>
      <c r="C22" s="66" t="s">
        <v>106</v>
      </c>
      <c r="D22" s="67" t="s">
        <v>107</v>
      </c>
      <c r="E22" s="44" t="s">
        <v>96</v>
      </c>
      <c r="F22" s="44" t="s">
        <v>108</v>
      </c>
      <c r="G22" s="46"/>
      <c r="H22" s="44"/>
      <c r="I22" s="44" t="s">
        <v>71</v>
      </c>
      <c r="J22" s="47" t="s">
        <v>72</v>
      </c>
      <c r="K22" s="44" t="s">
        <v>71</v>
      </c>
      <c r="L22" s="73" t="s">
        <v>121</v>
      </c>
      <c r="M22" s="49">
        <v>46041</v>
      </c>
      <c r="N22" s="49">
        <v>46048</v>
      </c>
      <c r="O22" s="49"/>
      <c r="P22" s="50"/>
      <c r="Q22" s="50">
        <v>0</v>
      </c>
      <c r="R22" s="50">
        <v>0</v>
      </c>
      <c r="S22" s="51">
        <f t="shared" si="8"/>
        <v>0</v>
      </c>
      <c r="T22" s="44">
        <v>3</v>
      </c>
      <c r="U22" s="52">
        <v>604.16999999999996</v>
      </c>
      <c r="V22" s="44">
        <v>2</v>
      </c>
      <c r="W22" s="77">
        <v>302.08</v>
      </c>
      <c r="X22" s="44">
        <f>SUM(T22+(V22*0.5))</f>
        <v>4</v>
      </c>
      <c r="Y22" s="54">
        <f t="shared" ref="Y22:Y23" si="10">(T22*U22)+(V22*W22)</f>
        <v>2416.6699999999996</v>
      </c>
      <c r="Z22" s="54">
        <f>SUM((T22*U22)+(V22*W22))</f>
        <v>2416.6699999999996</v>
      </c>
      <c r="AA22" s="44" t="s">
        <v>99</v>
      </c>
      <c r="AB22" s="9"/>
      <c r="AC22" s="9"/>
    </row>
    <row r="23" spans="1:30" ht="51.75" x14ac:dyDescent="0.25">
      <c r="A23" s="16" t="s">
        <v>69</v>
      </c>
      <c r="B23" s="33" t="s">
        <v>352</v>
      </c>
      <c r="C23" s="66" t="s">
        <v>110</v>
      </c>
      <c r="D23" s="67" t="s">
        <v>111</v>
      </c>
      <c r="E23" s="44" t="s">
        <v>96</v>
      </c>
      <c r="F23" s="44" t="s">
        <v>108</v>
      </c>
      <c r="G23" s="46"/>
      <c r="H23" s="44"/>
      <c r="I23" s="44" t="s">
        <v>71</v>
      </c>
      <c r="J23" s="47" t="s">
        <v>72</v>
      </c>
      <c r="K23" s="44" t="s">
        <v>71</v>
      </c>
      <c r="L23" s="68" t="s">
        <v>122</v>
      </c>
      <c r="M23" s="49">
        <v>46037</v>
      </c>
      <c r="N23" s="49">
        <v>46045</v>
      </c>
      <c r="O23" s="49"/>
      <c r="P23" s="50"/>
      <c r="Q23" s="50">
        <v>0</v>
      </c>
      <c r="R23" s="50">
        <v>0</v>
      </c>
      <c r="S23" s="51">
        <f t="shared" si="8"/>
        <v>0</v>
      </c>
      <c r="T23" s="44">
        <v>5</v>
      </c>
      <c r="U23" s="52">
        <v>604.16999999999996</v>
      </c>
      <c r="V23" s="44">
        <v>1</v>
      </c>
      <c r="W23" s="77">
        <v>302.08</v>
      </c>
      <c r="X23" s="44">
        <f t="shared" ref="X23:X24" si="11">SUM(T23+(V23*0.5))</f>
        <v>5.5</v>
      </c>
      <c r="Y23" s="69">
        <f t="shared" si="10"/>
        <v>3322.93</v>
      </c>
      <c r="Z23" s="54">
        <f t="shared" ref="Z23" si="12">SUM((T23*U23)+(V23*W23))</f>
        <v>3322.93</v>
      </c>
      <c r="AA23" s="44" t="s">
        <v>99</v>
      </c>
      <c r="AB23" s="9"/>
      <c r="AC23" s="9"/>
    </row>
    <row r="24" spans="1:30" ht="25.5" x14ac:dyDescent="0.25">
      <c r="A24" s="16" t="s">
        <v>69</v>
      </c>
      <c r="B24" s="33" t="s">
        <v>352</v>
      </c>
      <c r="C24" s="212" t="s">
        <v>123</v>
      </c>
      <c r="D24" s="78" t="s">
        <v>124</v>
      </c>
      <c r="E24" s="35" t="s">
        <v>96</v>
      </c>
      <c r="F24" s="35" t="s">
        <v>108</v>
      </c>
      <c r="G24" s="71"/>
      <c r="H24" s="35"/>
      <c r="I24" s="44" t="s">
        <v>71</v>
      </c>
      <c r="J24" s="72" t="s">
        <v>72</v>
      </c>
      <c r="K24" s="35" t="s">
        <v>71</v>
      </c>
      <c r="L24" s="73" t="s">
        <v>125</v>
      </c>
      <c r="M24" s="74">
        <v>46037</v>
      </c>
      <c r="N24" s="74">
        <v>46038</v>
      </c>
      <c r="O24" s="74"/>
      <c r="P24" s="75"/>
      <c r="Q24" s="75">
        <v>0</v>
      </c>
      <c r="R24" s="75">
        <v>0</v>
      </c>
      <c r="S24" s="76">
        <f t="shared" si="8"/>
        <v>0</v>
      </c>
      <c r="T24" s="35">
        <v>1</v>
      </c>
      <c r="U24" s="52">
        <v>604.16999999999996</v>
      </c>
      <c r="V24" s="35">
        <v>1</v>
      </c>
      <c r="W24" s="77">
        <v>302.08</v>
      </c>
      <c r="X24" s="44">
        <f t="shared" si="11"/>
        <v>1.5</v>
      </c>
      <c r="Y24" s="54">
        <v>906.25</v>
      </c>
      <c r="Z24" s="54">
        <v>906.25</v>
      </c>
      <c r="AA24" s="44" t="s">
        <v>99</v>
      </c>
      <c r="AB24" s="9"/>
      <c r="AC24" s="9"/>
    </row>
    <row r="25" spans="1:30" ht="25.5" x14ac:dyDescent="0.25">
      <c r="A25" s="16" t="s">
        <v>69</v>
      </c>
      <c r="B25" s="33" t="s">
        <v>352</v>
      </c>
      <c r="C25" s="66" t="s">
        <v>113</v>
      </c>
      <c r="D25" s="67" t="s">
        <v>114</v>
      </c>
      <c r="E25" s="44" t="s">
        <v>96</v>
      </c>
      <c r="F25" s="44" t="s">
        <v>97</v>
      </c>
      <c r="G25" s="46"/>
      <c r="H25" s="44"/>
      <c r="I25" s="44" t="s">
        <v>71</v>
      </c>
      <c r="J25" s="47" t="s">
        <v>72</v>
      </c>
      <c r="K25" s="44" t="s">
        <v>71</v>
      </c>
      <c r="L25" s="48" t="s">
        <v>120</v>
      </c>
      <c r="M25" s="49">
        <v>46041</v>
      </c>
      <c r="N25" s="49">
        <v>46048</v>
      </c>
      <c r="O25" s="49"/>
      <c r="P25" s="50"/>
      <c r="Q25" s="50">
        <v>0</v>
      </c>
      <c r="R25" s="50">
        <v>0</v>
      </c>
      <c r="S25" s="51">
        <f>Q25+R25</f>
        <v>0</v>
      </c>
      <c r="T25" s="44">
        <v>3</v>
      </c>
      <c r="U25" s="52">
        <v>604.16999999999996</v>
      </c>
      <c r="V25" s="44">
        <v>2</v>
      </c>
      <c r="W25" s="52">
        <v>302.08</v>
      </c>
      <c r="X25" s="44">
        <f t="shared" ref="X25" si="13">SUM(T25+(V25*0.5))</f>
        <v>4</v>
      </c>
      <c r="Y25" s="54">
        <f t="shared" ref="Y25" si="14">(T25*U25)+(V25*W25)</f>
        <v>2416.6699999999996</v>
      </c>
      <c r="Z25" s="54">
        <f t="shared" ref="Z25" si="15">SUM((T25*U25)+(V25*W25))</f>
        <v>2416.6699999999996</v>
      </c>
      <c r="AA25" s="44" t="s">
        <v>99</v>
      </c>
      <c r="AB25" s="9"/>
      <c r="AC25" s="9"/>
    </row>
    <row r="26" spans="1:30" ht="25.5" x14ac:dyDescent="0.25">
      <c r="A26" s="16" t="s">
        <v>69</v>
      </c>
      <c r="B26" s="33" t="s">
        <v>352</v>
      </c>
      <c r="C26" s="212" t="s">
        <v>126</v>
      </c>
      <c r="D26" s="70" t="s">
        <v>127</v>
      </c>
      <c r="E26" s="35" t="s">
        <v>96</v>
      </c>
      <c r="F26" s="35" t="s">
        <v>108</v>
      </c>
      <c r="G26" s="71"/>
      <c r="H26" s="35"/>
      <c r="I26" s="35" t="s">
        <v>71</v>
      </c>
      <c r="J26" s="72" t="s">
        <v>72</v>
      </c>
      <c r="K26" s="35" t="s">
        <v>71</v>
      </c>
      <c r="L26" s="48" t="s">
        <v>120</v>
      </c>
      <c r="M26" s="74">
        <v>46041</v>
      </c>
      <c r="N26" s="74">
        <v>46045</v>
      </c>
      <c r="O26" s="74"/>
      <c r="P26" s="75"/>
      <c r="Q26" s="75">
        <v>0</v>
      </c>
      <c r="R26" s="75">
        <v>0</v>
      </c>
      <c r="S26" s="76">
        <f t="shared" ref="S26:S30" si="16">Q26+R26</f>
        <v>0</v>
      </c>
      <c r="T26" s="35">
        <v>4</v>
      </c>
      <c r="U26" s="52">
        <v>604.16999999999996</v>
      </c>
      <c r="V26" s="35">
        <v>0</v>
      </c>
      <c r="W26" s="77">
        <v>0</v>
      </c>
      <c r="X26" s="44">
        <f t="shared" si="6"/>
        <v>4</v>
      </c>
      <c r="Y26" s="54">
        <f t="shared" si="5"/>
        <v>2416.6799999999998</v>
      </c>
      <c r="Z26" s="54">
        <f t="shared" si="7"/>
        <v>2416.6799999999998</v>
      </c>
      <c r="AA26" s="44" t="s">
        <v>99</v>
      </c>
      <c r="AB26" s="9"/>
      <c r="AC26" s="9"/>
    </row>
    <row r="27" spans="1:30" ht="25.5" x14ac:dyDescent="0.25">
      <c r="A27" s="16" t="s">
        <v>69</v>
      </c>
      <c r="B27" s="33" t="s">
        <v>352</v>
      </c>
      <c r="C27" s="212" t="s">
        <v>128</v>
      </c>
      <c r="D27" s="70" t="s">
        <v>129</v>
      </c>
      <c r="E27" s="35" t="s">
        <v>96</v>
      </c>
      <c r="F27" s="35" t="s">
        <v>108</v>
      </c>
      <c r="G27" s="71"/>
      <c r="H27" s="35"/>
      <c r="I27" s="35" t="s">
        <v>71</v>
      </c>
      <c r="J27" s="72" t="s">
        <v>72</v>
      </c>
      <c r="K27" s="35" t="s">
        <v>71</v>
      </c>
      <c r="L27" s="73" t="s">
        <v>130</v>
      </c>
      <c r="M27" s="74">
        <v>45965</v>
      </c>
      <c r="N27" s="74">
        <v>45965</v>
      </c>
      <c r="O27" s="74"/>
      <c r="P27" s="75"/>
      <c r="Q27" s="75">
        <v>0</v>
      </c>
      <c r="R27" s="75">
        <v>0</v>
      </c>
      <c r="S27" s="76">
        <f t="shared" ref="S27:S28" si="17">Q27+R27</f>
        <v>0</v>
      </c>
      <c r="T27" s="35">
        <v>0</v>
      </c>
      <c r="U27" s="77">
        <v>0</v>
      </c>
      <c r="V27" s="35">
        <v>1</v>
      </c>
      <c r="W27" s="77">
        <v>302.08</v>
      </c>
      <c r="X27" s="35">
        <f>SUM(T27+(V27*0.5))</f>
        <v>0.5</v>
      </c>
      <c r="Y27" s="42">
        <f>(T27*U27)+(V27*W27)</f>
        <v>302.08</v>
      </c>
      <c r="Z27" s="42">
        <f>SUM((T27*U27)+(V27*W27))</f>
        <v>302.08</v>
      </c>
      <c r="AA27" s="44" t="s">
        <v>99</v>
      </c>
      <c r="AB27" s="9"/>
      <c r="AC27" s="9"/>
    </row>
    <row r="28" spans="1:30" ht="25.5" x14ac:dyDescent="0.25">
      <c r="A28" s="16" t="s">
        <v>69</v>
      </c>
      <c r="B28" s="33" t="s">
        <v>352</v>
      </c>
      <c r="C28" s="212" t="s">
        <v>131</v>
      </c>
      <c r="D28" s="70" t="s">
        <v>132</v>
      </c>
      <c r="E28" s="35" t="s">
        <v>96</v>
      </c>
      <c r="F28" s="35" t="s">
        <v>108</v>
      </c>
      <c r="G28" s="71"/>
      <c r="H28" s="35"/>
      <c r="I28" s="35" t="s">
        <v>71</v>
      </c>
      <c r="J28" s="72" t="s">
        <v>72</v>
      </c>
      <c r="K28" s="35" t="s">
        <v>71</v>
      </c>
      <c r="L28" s="73" t="s">
        <v>130</v>
      </c>
      <c r="M28" s="74">
        <v>45965</v>
      </c>
      <c r="N28" s="74">
        <v>45965</v>
      </c>
      <c r="O28" s="74"/>
      <c r="P28" s="75"/>
      <c r="Q28" s="75">
        <v>0</v>
      </c>
      <c r="R28" s="75">
        <v>0</v>
      </c>
      <c r="S28" s="76">
        <f t="shared" si="17"/>
        <v>0</v>
      </c>
      <c r="T28" s="35">
        <v>0</v>
      </c>
      <c r="U28" s="77">
        <v>0</v>
      </c>
      <c r="V28" s="35">
        <v>1</v>
      </c>
      <c r="W28" s="77">
        <v>302.08</v>
      </c>
      <c r="X28" s="35">
        <f t="shared" ref="X28:X58" si="18">SUM(T28+(V28*0.5))</f>
        <v>0.5</v>
      </c>
      <c r="Y28" s="42">
        <f t="shared" ref="Y28:Y44" si="19">(T28*U28)+(V28*W28)</f>
        <v>302.08</v>
      </c>
      <c r="Z28" s="42">
        <f t="shared" ref="Z28:Z58" si="20">SUM((T28*U28)+(V28*W28))</f>
        <v>302.08</v>
      </c>
      <c r="AA28" s="44" t="s">
        <v>99</v>
      </c>
      <c r="AB28" s="9"/>
      <c r="AC28" s="9"/>
    </row>
    <row r="29" spans="1:30" ht="25.5" x14ac:dyDescent="0.25">
      <c r="A29" s="16" t="s">
        <v>69</v>
      </c>
      <c r="B29" s="33" t="s">
        <v>352</v>
      </c>
      <c r="C29" s="66" t="s">
        <v>133</v>
      </c>
      <c r="D29" s="45" t="s">
        <v>134</v>
      </c>
      <c r="E29" s="44" t="s">
        <v>96</v>
      </c>
      <c r="F29" s="44" t="s">
        <v>108</v>
      </c>
      <c r="G29" s="46"/>
      <c r="H29" s="44"/>
      <c r="I29" s="44" t="s">
        <v>71</v>
      </c>
      <c r="J29" s="47" t="s">
        <v>72</v>
      </c>
      <c r="K29" s="44" t="s">
        <v>71</v>
      </c>
      <c r="L29" s="48" t="s">
        <v>135</v>
      </c>
      <c r="M29" s="49">
        <v>45987</v>
      </c>
      <c r="N29" s="49">
        <v>45989</v>
      </c>
      <c r="O29" s="49"/>
      <c r="P29" s="50"/>
      <c r="Q29" s="50">
        <v>0</v>
      </c>
      <c r="R29" s="50">
        <v>0</v>
      </c>
      <c r="S29" s="51">
        <f t="shared" si="16"/>
        <v>0</v>
      </c>
      <c r="T29" s="44">
        <v>2</v>
      </c>
      <c r="U29" s="52">
        <v>604.16999999999996</v>
      </c>
      <c r="V29" s="44">
        <v>1</v>
      </c>
      <c r="W29" s="77">
        <v>302.08</v>
      </c>
      <c r="X29" s="35">
        <f t="shared" si="18"/>
        <v>2.5</v>
      </c>
      <c r="Y29" s="42">
        <f t="shared" si="19"/>
        <v>1510.4199999999998</v>
      </c>
      <c r="Z29" s="42">
        <f t="shared" si="20"/>
        <v>1510.4199999999998</v>
      </c>
      <c r="AA29" s="44" t="s">
        <v>99</v>
      </c>
      <c r="AB29" s="9"/>
      <c r="AC29" s="9"/>
    </row>
    <row r="30" spans="1:30" ht="25.5" x14ac:dyDescent="0.25">
      <c r="A30" s="16" t="s">
        <v>69</v>
      </c>
      <c r="B30" s="33" t="s">
        <v>352</v>
      </c>
      <c r="C30" s="66" t="s">
        <v>136</v>
      </c>
      <c r="D30" s="45" t="s">
        <v>137</v>
      </c>
      <c r="E30" s="44" t="s">
        <v>96</v>
      </c>
      <c r="F30" s="44" t="s">
        <v>108</v>
      </c>
      <c r="G30" s="46"/>
      <c r="H30" s="44"/>
      <c r="I30" s="44" t="s">
        <v>71</v>
      </c>
      <c r="J30" s="47" t="s">
        <v>72</v>
      </c>
      <c r="K30" s="44" t="s">
        <v>71</v>
      </c>
      <c r="L30" s="48" t="s">
        <v>138</v>
      </c>
      <c r="M30" s="49">
        <v>45986</v>
      </c>
      <c r="N30" s="49">
        <v>45989</v>
      </c>
      <c r="O30" s="49"/>
      <c r="P30" s="50"/>
      <c r="Q30" s="50">
        <v>0</v>
      </c>
      <c r="R30" s="50">
        <v>0</v>
      </c>
      <c r="S30" s="51">
        <f t="shared" si="16"/>
        <v>0</v>
      </c>
      <c r="T30" s="44">
        <v>3</v>
      </c>
      <c r="U30" s="52">
        <v>604.16999999999996</v>
      </c>
      <c r="V30" s="44">
        <v>1</v>
      </c>
      <c r="W30" s="77">
        <v>302.08</v>
      </c>
      <c r="X30" s="35">
        <f t="shared" si="18"/>
        <v>3.5</v>
      </c>
      <c r="Y30" s="42">
        <f t="shared" si="19"/>
        <v>2114.5899999999997</v>
      </c>
      <c r="Z30" s="42">
        <f t="shared" si="20"/>
        <v>2114.5899999999997</v>
      </c>
      <c r="AA30" s="44" t="s">
        <v>99</v>
      </c>
      <c r="AB30" s="9"/>
      <c r="AC30" s="9"/>
    </row>
    <row r="31" spans="1:30" ht="25.5" x14ac:dyDescent="0.25">
      <c r="A31" s="16" t="s">
        <v>69</v>
      </c>
      <c r="B31" s="33" t="s">
        <v>352</v>
      </c>
      <c r="C31" s="80" t="s">
        <v>139</v>
      </c>
      <c r="D31" s="81" t="s">
        <v>140</v>
      </c>
      <c r="E31" s="82" t="s">
        <v>96</v>
      </c>
      <c r="F31" s="83" t="s">
        <v>108</v>
      </c>
      <c r="G31" s="84"/>
      <c r="H31" s="85"/>
      <c r="I31" s="82" t="s">
        <v>71</v>
      </c>
      <c r="J31" s="86" t="s">
        <v>72</v>
      </c>
      <c r="K31" s="82" t="s">
        <v>71</v>
      </c>
      <c r="L31" s="87" t="s">
        <v>141</v>
      </c>
      <c r="M31" s="88">
        <v>45985</v>
      </c>
      <c r="N31" s="89">
        <v>45988</v>
      </c>
      <c r="O31" s="90"/>
      <c r="P31" s="91"/>
      <c r="Q31" s="91">
        <v>0</v>
      </c>
      <c r="R31" s="91">
        <v>0</v>
      </c>
      <c r="S31" s="92">
        <f>Q32+R31</f>
        <v>0</v>
      </c>
      <c r="T31" s="85">
        <v>3</v>
      </c>
      <c r="U31" s="52">
        <v>604.16999999999996</v>
      </c>
      <c r="V31" s="79">
        <v>1</v>
      </c>
      <c r="W31" s="52">
        <v>302.08</v>
      </c>
      <c r="X31" s="35">
        <f t="shared" si="18"/>
        <v>3.5</v>
      </c>
      <c r="Y31" s="42">
        <f t="shared" si="19"/>
        <v>2114.5899999999997</v>
      </c>
      <c r="Z31" s="42">
        <f t="shared" si="20"/>
        <v>2114.5899999999997</v>
      </c>
      <c r="AA31" s="44" t="s">
        <v>99</v>
      </c>
      <c r="AB31" s="9"/>
      <c r="AC31" s="9"/>
    </row>
    <row r="32" spans="1:30" ht="25.5" x14ac:dyDescent="0.25">
      <c r="A32" s="16" t="s">
        <v>69</v>
      </c>
      <c r="B32" s="33" t="s">
        <v>352</v>
      </c>
      <c r="C32" s="227" t="s">
        <v>142</v>
      </c>
      <c r="D32" s="48" t="s">
        <v>143</v>
      </c>
      <c r="E32" s="93" t="s">
        <v>96</v>
      </c>
      <c r="F32" s="94" t="s">
        <v>108</v>
      </c>
      <c r="G32" s="95"/>
      <c r="H32" s="96"/>
      <c r="I32" s="93" t="s">
        <v>71</v>
      </c>
      <c r="J32" s="97" t="s">
        <v>72</v>
      </c>
      <c r="K32" s="93" t="s">
        <v>71</v>
      </c>
      <c r="L32" s="48" t="s">
        <v>135</v>
      </c>
      <c r="M32" s="98">
        <v>45986</v>
      </c>
      <c r="N32" s="99">
        <v>45989</v>
      </c>
      <c r="O32" s="100"/>
      <c r="P32" s="101"/>
      <c r="Q32" s="101">
        <v>0</v>
      </c>
      <c r="R32" s="101">
        <v>0</v>
      </c>
      <c r="S32" s="102">
        <f>Q40+R32</f>
        <v>0</v>
      </c>
      <c r="T32" s="85">
        <v>3</v>
      </c>
      <c r="U32" s="52">
        <v>604.16999999999996</v>
      </c>
      <c r="V32" s="79">
        <v>1</v>
      </c>
      <c r="W32" s="52">
        <v>302.08</v>
      </c>
      <c r="X32" s="35">
        <f t="shared" si="18"/>
        <v>3.5</v>
      </c>
      <c r="Y32" s="42">
        <f t="shared" si="19"/>
        <v>2114.5899999999997</v>
      </c>
      <c r="Z32" s="42">
        <f t="shared" si="20"/>
        <v>2114.5899999999997</v>
      </c>
      <c r="AA32" s="93" t="s">
        <v>99</v>
      </c>
      <c r="AB32" s="9"/>
      <c r="AC32" s="9"/>
    </row>
    <row r="33" spans="1:29" ht="25.5" x14ac:dyDescent="0.25">
      <c r="A33" s="16" t="s">
        <v>69</v>
      </c>
      <c r="B33" s="33" t="s">
        <v>352</v>
      </c>
      <c r="C33" s="227" t="s">
        <v>144</v>
      </c>
      <c r="D33" s="48" t="s">
        <v>145</v>
      </c>
      <c r="E33" s="93" t="s">
        <v>96</v>
      </c>
      <c r="F33" s="94" t="s">
        <v>108</v>
      </c>
      <c r="G33" s="95"/>
      <c r="H33" s="96"/>
      <c r="I33" s="93" t="s">
        <v>71</v>
      </c>
      <c r="J33" s="97" t="s">
        <v>72</v>
      </c>
      <c r="K33" s="93" t="s">
        <v>71</v>
      </c>
      <c r="L33" s="48" t="s">
        <v>135</v>
      </c>
      <c r="M33" s="98">
        <v>45986</v>
      </c>
      <c r="N33" s="98">
        <v>45988</v>
      </c>
      <c r="O33" s="100"/>
      <c r="P33" s="101"/>
      <c r="Q33" s="101">
        <v>0</v>
      </c>
      <c r="R33" s="101">
        <v>0</v>
      </c>
      <c r="S33" s="102">
        <f t="shared" ref="S33" si="21">Q41+R33</f>
        <v>0</v>
      </c>
      <c r="T33" s="85">
        <v>2</v>
      </c>
      <c r="U33" s="52">
        <v>604.16999999999996</v>
      </c>
      <c r="V33" s="79">
        <v>1</v>
      </c>
      <c r="W33" s="52">
        <v>302.08</v>
      </c>
      <c r="X33" s="35">
        <f t="shared" si="18"/>
        <v>2.5</v>
      </c>
      <c r="Y33" s="42">
        <f t="shared" si="19"/>
        <v>1510.4199999999998</v>
      </c>
      <c r="Z33" s="42">
        <f t="shared" si="20"/>
        <v>1510.4199999999998</v>
      </c>
      <c r="AA33" s="93" t="s">
        <v>99</v>
      </c>
      <c r="AB33" s="9"/>
      <c r="AC33" s="9"/>
    </row>
    <row r="34" spans="1:29" ht="25.5" x14ac:dyDescent="0.25">
      <c r="A34" s="16" t="s">
        <v>69</v>
      </c>
      <c r="B34" s="33" t="s">
        <v>352</v>
      </c>
      <c r="C34" s="227" t="s">
        <v>146</v>
      </c>
      <c r="D34" s="48" t="s">
        <v>147</v>
      </c>
      <c r="E34" s="93" t="s">
        <v>96</v>
      </c>
      <c r="F34" s="94" t="s">
        <v>108</v>
      </c>
      <c r="G34" s="95"/>
      <c r="H34" s="96"/>
      <c r="I34" s="93" t="s">
        <v>71</v>
      </c>
      <c r="J34" s="97" t="s">
        <v>72</v>
      </c>
      <c r="K34" s="93" t="s">
        <v>71</v>
      </c>
      <c r="L34" s="48" t="s">
        <v>138</v>
      </c>
      <c r="M34" s="98">
        <v>45986</v>
      </c>
      <c r="N34" s="98">
        <v>45989</v>
      </c>
      <c r="O34" s="100"/>
      <c r="P34" s="101"/>
      <c r="Q34" s="101">
        <v>0</v>
      </c>
      <c r="R34" s="101">
        <v>0</v>
      </c>
      <c r="S34" s="102">
        <f>Q42+R34</f>
        <v>0</v>
      </c>
      <c r="T34" s="85">
        <v>3</v>
      </c>
      <c r="U34" s="52">
        <v>604.16999999999996</v>
      </c>
      <c r="V34" s="79">
        <v>1</v>
      </c>
      <c r="W34" s="52">
        <v>302.08</v>
      </c>
      <c r="X34" s="35">
        <f t="shared" si="18"/>
        <v>3.5</v>
      </c>
      <c r="Y34" s="42">
        <f t="shared" si="19"/>
        <v>2114.5899999999997</v>
      </c>
      <c r="Z34" s="42">
        <f t="shared" si="20"/>
        <v>2114.5899999999997</v>
      </c>
      <c r="AA34" s="93" t="s">
        <v>99</v>
      </c>
      <c r="AB34" s="9"/>
      <c r="AC34" s="9"/>
    </row>
    <row r="35" spans="1:29" ht="25.5" x14ac:dyDescent="0.25">
      <c r="A35" s="16" t="s">
        <v>69</v>
      </c>
      <c r="B35" s="33" t="s">
        <v>352</v>
      </c>
      <c r="C35" s="227" t="s">
        <v>148</v>
      </c>
      <c r="D35" s="48" t="s">
        <v>149</v>
      </c>
      <c r="E35" s="93" t="s">
        <v>96</v>
      </c>
      <c r="F35" s="94" t="s">
        <v>108</v>
      </c>
      <c r="G35" s="95"/>
      <c r="H35" s="96"/>
      <c r="I35" s="93" t="s">
        <v>71</v>
      </c>
      <c r="J35" s="97" t="s">
        <v>72</v>
      </c>
      <c r="K35" s="93" t="s">
        <v>71</v>
      </c>
      <c r="L35" s="48" t="s">
        <v>135</v>
      </c>
      <c r="M35" s="98">
        <v>45986</v>
      </c>
      <c r="N35" s="98">
        <v>45989</v>
      </c>
      <c r="O35" s="100"/>
      <c r="P35" s="101"/>
      <c r="Q35" s="101">
        <v>0</v>
      </c>
      <c r="R35" s="101">
        <v>0</v>
      </c>
      <c r="S35" s="102">
        <f>Q43+R35</f>
        <v>0</v>
      </c>
      <c r="T35" s="85">
        <v>3</v>
      </c>
      <c r="U35" s="52">
        <v>604.16999999999996</v>
      </c>
      <c r="V35" s="79">
        <v>1</v>
      </c>
      <c r="W35" s="52">
        <v>302.08</v>
      </c>
      <c r="X35" s="35">
        <f t="shared" si="18"/>
        <v>3.5</v>
      </c>
      <c r="Y35" s="42">
        <f t="shared" si="19"/>
        <v>2114.5899999999997</v>
      </c>
      <c r="Z35" s="42">
        <f t="shared" si="20"/>
        <v>2114.5899999999997</v>
      </c>
      <c r="AA35" s="93" t="s">
        <v>99</v>
      </c>
      <c r="AB35" s="9"/>
      <c r="AC35" s="9"/>
    </row>
    <row r="36" spans="1:29" ht="25.5" x14ac:dyDescent="0.25">
      <c r="A36" s="16" t="s">
        <v>69</v>
      </c>
      <c r="B36" s="33" t="s">
        <v>352</v>
      </c>
      <c r="C36" s="227" t="s">
        <v>150</v>
      </c>
      <c r="D36" s="48" t="s">
        <v>151</v>
      </c>
      <c r="E36" s="93" t="s">
        <v>96</v>
      </c>
      <c r="F36" s="94" t="s">
        <v>108</v>
      </c>
      <c r="G36" s="95"/>
      <c r="H36" s="96"/>
      <c r="I36" s="93" t="s">
        <v>71</v>
      </c>
      <c r="J36" s="97" t="s">
        <v>72</v>
      </c>
      <c r="K36" s="93" t="s">
        <v>71</v>
      </c>
      <c r="L36" s="48" t="s">
        <v>152</v>
      </c>
      <c r="M36" s="98">
        <v>45986</v>
      </c>
      <c r="N36" s="98">
        <v>45988</v>
      </c>
      <c r="O36" s="100"/>
      <c r="P36" s="101"/>
      <c r="Q36" s="101">
        <v>0</v>
      </c>
      <c r="R36" s="101">
        <v>0</v>
      </c>
      <c r="S36" s="102">
        <f>Q44+R36</f>
        <v>0</v>
      </c>
      <c r="T36" s="85">
        <v>2</v>
      </c>
      <c r="U36" s="52">
        <v>604.16999999999996</v>
      </c>
      <c r="V36" s="79">
        <v>1</v>
      </c>
      <c r="W36" s="52">
        <v>302.08</v>
      </c>
      <c r="X36" s="35">
        <f t="shared" si="18"/>
        <v>2.5</v>
      </c>
      <c r="Y36" s="42">
        <f t="shared" si="19"/>
        <v>1510.4199999999998</v>
      </c>
      <c r="Z36" s="42">
        <f t="shared" si="20"/>
        <v>1510.4199999999998</v>
      </c>
      <c r="AA36" s="93" t="s">
        <v>99</v>
      </c>
      <c r="AB36" s="9"/>
      <c r="AC36" s="9"/>
    </row>
    <row r="37" spans="1:29" ht="25.5" x14ac:dyDescent="0.25">
      <c r="A37" s="16" t="s">
        <v>69</v>
      </c>
      <c r="B37" s="33" t="s">
        <v>352</v>
      </c>
      <c r="C37" s="227" t="s">
        <v>153</v>
      </c>
      <c r="D37" s="48" t="s">
        <v>154</v>
      </c>
      <c r="E37" s="93" t="s">
        <v>96</v>
      </c>
      <c r="F37" s="94" t="s">
        <v>108</v>
      </c>
      <c r="G37" s="95"/>
      <c r="H37" s="96"/>
      <c r="I37" s="93" t="s">
        <v>71</v>
      </c>
      <c r="J37" s="97" t="s">
        <v>72</v>
      </c>
      <c r="K37" s="93" t="s">
        <v>71</v>
      </c>
      <c r="L37" s="48" t="s">
        <v>141</v>
      </c>
      <c r="M37" s="98">
        <v>45985</v>
      </c>
      <c r="N37" s="98">
        <v>45988</v>
      </c>
      <c r="O37" s="100"/>
      <c r="P37" s="101"/>
      <c r="Q37" s="101">
        <v>0</v>
      </c>
      <c r="R37" s="101">
        <v>0</v>
      </c>
      <c r="S37" s="102">
        <f>Q45+R37</f>
        <v>0</v>
      </c>
      <c r="T37" s="85">
        <v>3</v>
      </c>
      <c r="U37" s="52">
        <v>604.16999999999996</v>
      </c>
      <c r="V37" s="79">
        <v>1</v>
      </c>
      <c r="W37" s="52">
        <v>302.08</v>
      </c>
      <c r="X37" s="35">
        <f t="shared" si="18"/>
        <v>3.5</v>
      </c>
      <c r="Y37" s="42">
        <f t="shared" si="19"/>
        <v>2114.5899999999997</v>
      </c>
      <c r="Z37" s="42">
        <f t="shared" si="20"/>
        <v>2114.5899999999997</v>
      </c>
      <c r="AA37" s="93" t="s">
        <v>99</v>
      </c>
      <c r="AB37" s="9"/>
      <c r="AC37" s="9"/>
    </row>
    <row r="38" spans="1:29" ht="25.5" x14ac:dyDescent="0.25">
      <c r="A38" s="16" t="s">
        <v>69</v>
      </c>
      <c r="B38" s="33" t="s">
        <v>352</v>
      </c>
      <c r="C38" s="227" t="s">
        <v>155</v>
      </c>
      <c r="D38" s="48" t="s">
        <v>156</v>
      </c>
      <c r="E38" s="93" t="s">
        <v>96</v>
      </c>
      <c r="F38" s="94" t="s">
        <v>108</v>
      </c>
      <c r="G38" s="95"/>
      <c r="H38" s="96"/>
      <c r="I38" s="93" t="s">
        <v>71</v>
      </c>
      <c r="J38" s="97" t="s">
        <v>72</v>
      </c>
      <c r="K38" s="93" t="s">
        <v>71</v>
      </c>
      <c r="L38" s="48" t="s">
        <v>135</v>
      </c>
      <c r="M38" s="98">
        <v>45986</v>
      </c>
      <c r="N38" s="98">
        <v>45989</v>
      </c>
      <c r="O38" s="100"/>
      <c r="P38" s="101"/>
      <c r="Q38" s="101">
        <v>0</v>
      </c>
      <c r="R38" s="101">
        <v>0</v>
      </c>
      <c r="S38" s="102">
        <f>Q46+R38</f>
        <v>0</v>
      </c>
      <c r="T38" s="85">
        <v>3</v>
      </c>
      <c r="U38" s="52">
        <v>604.16999999999996</v>
      </c>
      <c r="V38" s="103">
        <v>1</v>
      </c>
      <c r="W38" s="52">
        <v>302.08</v>
      </c>
      <c r="X38" s="35">
        <f t="shared" si="18"/>
        <v>3.5</v>
      </c>
      <c r="Y38" s="42">
        <f t="shared" si="19"/>
        <v>2114.5899999999997</v>
      </c>
      <c r="Z38" s="42">
        <f t="shared" si="20"/>
        <v>2114.5899999999997</v>
      </c>
      <c r="AA38" s="93" t="s">
        <v>99</v>
      </c>
      <c r="AB38" s="9"/>
      <c r="AC38" s="9"/>
    </row>
    <row r="39" spans="1:29" ht="25.5" x14ac:dyDescent="0.25">
      <c r="A39" s="16" t="s">
        <v>69</v>
      </c>
      <c r="B39" s="33" t="s">
        <v>352</v>
      </c>
      <c r="C39" s="227" t="s">
        <v>157</v>
      </c>
      <c r="D39" s="48" t="s">
        <v>158</v>
      </c>
      <c r="E39" s="93" t="s">
        <v>96</v>
      </c>
      <c r="F39" s="94" t="s">
        <v>108</v>
      </c>
      <c r="G39" s="95"/>
      <c r="H39" s="96"/>
      <c r="I39" s="93" t="s">
        <v>71</v>
      </c>
      <c r="J39" s="97" t="s">
        <v>72</v>
      </c>
      <c r="K39" s="93" t="s">
        <v>71</v>
      </c>
      <c r="L39" s="48" t="s">
        <v>152</v>
      </c>
      <c r="M39" s="98">
        <v>45986</v>
      </c>
      <c r="N39" s="98">
        <v>45988</v>
      </c>
      <c r="O39" s="100"/>
      <c r="P39" s="101"/>
      <c r="Q39" s="101">
        <v>0</v>
      </c>
      <c r="R39" s="101">
        <v>0</v>
      </c>
      <c r="S39" s="102">
        <f>Q58+R39</f>
        <v>0</v>
      </c>
      <c r="T39" s="85">
        <v>2</v>
      </c>
      <c r="U39" s="52">
        <v>604.16999999999996</v>
      </c>
      <c r="V39" s="103">
        <v>1</v>
      </c>
      <c r="W39" s="52">
        <v>302.08</v>
      </c>
      <c r="X39" s="35">
        <f t="shared" si="18"/>
        <v>2.5</v>
      </c>
      <c r="Y39" s="42">
        <f t="shared" si="19"/>
        <v>1510.4199999999998</v>
      </c>
      <c r="Z39" s="42">
        <f t="shared" si="20"/>
        <v>1510.4199999999998</v>
      </c>
      <c r="AA39" s="93" t="s">
        <v>99</v>
      </c>
      <c r="AB39" s="9"/>
      <c r="AC39" s="9"/>
    </row>
    <row r="40" spans="1:29" ht="25.5" x14ac:dyDescent="0.25">
      <c r="A40" s="16" t="s">
        <v>69</v>
      </c>
      <c r="B40" s="33" t="s">
        <v>352</v>
      </c>
      <c r="C40" s="66" t="s">
        <v>159</v>
      </c>
      <c r="D40" s="45" t="s">
        <v>160</v>
      </c>
      <c r="E40" s="44" t="s">
        <v>96</v>
      </c>
      <c r="F40" s="104" t="s">
        <v>108</v>
      </c>
      <c r="G40" s="105"/>
      <c r="H40" s="105"/>
      <c r="I40" s="44" t="s">
        <v>71</v>
      </c>
      <c r="J40" s="47" t="s">
        <v>72</v>
      </c>
      <c r="K40" s="44" t="s">
        <v>71</v>
      </c>
      <c r="L40" s="48" t="s">
        <v>161</v>
      </c>
      <c r="M40" s="49">
        <v>45987</v>
      </c>
      <c r="N40" s="88">
        <v>45989</v>
      </c>
      <c r="O40" s="106"/>
      <c r="P40" s="106"/>
      <c r="Q40" s="107">
        <v>0</v>
      </c>
      <c r="R40" s="107">
        <v>0</v>
      </c>
      <c r="S40" s="102">
        <f>Q41+R40</f>
        <v>0</v>
      </c>
      <c r="T40" s="108">
        <v>2</v>
      </c>
      <c r="U40" s="52">
        <v>604.16999999999996</v>
      </c>
      <c r="V40" s="103">
        <v>1</v>
      </c>
      <c r="W40" s="52">
        <v>302.08</v>
      </c>
      <c r="X40" s="35">
        <f t="shared" si="18"/>
        <v>2.5</v>
      </c>
      <c r="Y40" s="42">
        <f t="shared" si="19"/>
        <v>1510.4199999999998</v>
      </c>
      <c r="Z40" s="42">
        <f t="shared" si="20"/>
        <v>1510.4199999999998</v>
      </c>
      <c r="AA40" s="93" t="s">
        <v>99</v>
      </c>
      <c r="AB40" s="9"/>
      <c r="AC40" s="9"/>
    </row>
    <row r="41" spans="1:29" ht="25.5" x14ac:dyDescent="0.25">
      <c r="A41" s="16" t="s">
        <v>69</v>
      </c>
      <c r="B41" s="33" t="s">
        <v>352</v>
      </c>
      <c r="C41" s="80" t="s">
        <v>162</v>
      </c>
      <c r="D41" s="81" t="s">
        <v>163</v>
      </c>
      <c r="E41" s="44" t="s">
        <v>96</v>
      </c>
      <c r="F41" s="104" t="s">
        <v>108</v>
      </c>
      <c r="G41" s="105"/>
      <c r="H41" s="108"/>
      <c r="I41" s="44" t="s">
        <v>71</v>
      </c>
      <c r="J41" s="47" t="s">
        <v>72</v>
      </c>
      <c r="K41" s="44" t="s">
        <v>71</v>
      </c>
      <c r="L41" s="48" t="s">
        <v>135</v>
      </c>
      <c r="M41" s="88">
        <v>45986</v>
      </c>
      <c r="N41" s="89">
        <v>45989</v>
      </c>
      <c r="O41" s="106"/>
      <c r="P41" s="107"/>
      <c r="Q41" s="107">
        <v>0</v>
      </c>
      <c r="R41" s="107">
        <v>0</v>
      </c>
      <c r="S41" s="102">
        <f t="shared" ref="S41" si="22">Q41+R41</f>
        <v>0</v>
      </c>
      <c r="T41" s="85">
        <v>3</v>
      </c>
      <c r="U41" s="52">
        <v>604.16999999999996</v>
      </c>
      <c r="V41" s="103">
        <v>1</v>
      </c>
      <c r="W41" s="52">
        <v>302.08</v>
      </c>
      <c r="X41" s="35">
        <f t="shared" si="18"/>
        <v>3.5</v>
      </c>
      <c r="Y41" s="42">
        <f t="shared" si="19"/>
        <v>2114.5899999999997</v>
      </c>
      <c r="Z41" s="42">
        <f t="shared" si="20"/>
        <v>2114.5899999999997</v>
      </c>
      <c r="AA41" s="108" t="s">
        <v>99</v>
      </c>
      <c r="AB41" s="9"/>
      <c r="AC41" s="9"/>
    </row>
    <row r="42" spans="1:29" ht="25.5" x14ac:dyDescent="0.25">
      <c r="A42" s="16" t="s">
        <v>69</v>
      </c>
      <c r="B42" s="33" t="s">
        <v>352</v>
      </c>
      <c r="C42" s="227" t="s">
        <v>146</v>
      </c>
      <c r="D42" s="48" t="s">
        <v>147</v>
      </c>
      <c r="E42" s="93" t="s">
        <v>96</v>
      </c>
      <c r="F42" s="94" t="s">
        <v>108</v>
      </c>
      <c r="G42" s="95"/>
      <c r="H42" s="96"/>
      <c r="I42" s="93" t="s">
        <v>71</v>
      </c>
      <c r="J42" s="97" t="s">
        <v>72</v>
      </c>
      <c r="K42" s="93" t="s">
        <v>71</v>
      </c>
      <c r="L42" s="48" t="s">
        <v>135</v>
      </c>
      <c r="M42" s="98">
        <v>45995</v>
      </c>
      <c r="N42" s="98">
        <v>45995</v>
      </c>
      <c r="O42" s="100"/>
      <c r="P42" s="101"/>
      <c r="Q42" s="101">
        <v>0</v>
      </c>
      <c r="R42" s="101">
        <v>0</v>
      </c>
      <c r="S42" s="102" t="e">
        <f>#REF!+R42</f>
        <v>#REF!</v>
      </c>
      <c r="T42" s="85">
        <v>0</v>
      </c>
      <c r="U42" s="52">
        <v>0</v>
      </c>
      <c r="V42" s="79">
        <v>1</v>
      </c>
      <c r="W42" s="52">
        <v>302.08</v>
      </c>
      <c r="X42" s="35">
        <f t="shared" si="18"/>
        <v>0.5</v>
      </c>
      <c r="Y42" s="42">
        <f t="shared" si="19"/>
        <v>302.08</v>
      </c>
      <c r="Z42" s="42">
        <f t="shared" si="20"/>
        <v>302.08</v>
      </c>
      <c r="AA42" s="93" t="s">
        <v>99</v>
      </c>
      <c r="AB42" s="9"/>
      <c r="AC42" s="9"/>
    </row>
    <row r="43" spans="1:29" ht="25.5" x14ac:dyDescent="0.25">
      <c r="A43" s="16" t="s">
        <v>69</v>
      </c>
      <c r="B43" s="33" t="s">
        <v>352</v>
      </c>
      <c r="C43" s="66" t="s">
        <v>164</v>
      </c>
      <c r="D43" s="45" t="s">
        <v>165</v>
      </c>
      <c r="E43" s="44" t="s">
        <v>96</v>
      </c>
      <c r="F43" s="104" t="s">
        <v>108</v>
      </c>
      <c r="G43" s="105"/>
      <c r="H43" s="108"/>
      <c r="I43" s="44" t="s">
        <v>71</v>
      </c>
      <c r="J43" s="47" t="s">
        <v>72</v>
      </c>
      <c r="K43" s="44" t="s">
        <v>71</v>
      </c>
      <c r="L43" s="48" t="s">
        <v>166</v>
      </c>
      <c r="M43" s="88">
        <v>46000</v>
      </c>
      <c r="N43" s="89">
        <v>46003</v>
      </c>
      <c r="O43" s="109"/>
      <c r="P43" s="110"/>
      <c r="Q43" s="110">
        <v>0</v>
      </c>
      <c r="R43" s="107">
        <v>0</v>
      </c>
      <c r="S43" s="102">
        <f t="shared" ref="S43:S45" si="23">Q43+R43</f>
        <v>0</v>
      </c>
      <c r="T43" s="85">
        <v>3</v>
      </c>
      <c r="U43" s="111">
        <v>604.16999999999996</v>
      </c>
      <c r="V43" s="85">
        <v>1</v>
      </c>
      <c r="W43" s="52">
        <v>302.08</v>
      </c>
      <c r="X43" s="35">
        <f t="shared" si="18"/>
        <v>3.5</v>
      </c>
      <c r="Y43" s="42">
        <f t="shared" si="19"/>
        <v>2114.5899999999997</v>
      </c>
      <c r="Z43" s="42">
        <f t="shared" si="20"/>
        <v>2114.5899999999997</v>
      </c>
      <c r="AA43" s="108" t="s">
        <v>99</v>
      </c>
      <c r="AB43" s="9"/>
      <c r="AC43" s="9"/>
    </row>
    <row r="44" spans="1:29" ht="25.5" x14ac:dyDescent="0.25">
      <c r="A44" s="16" t="s">
        <v>69</v>
      </c>
      <c r="B44" s="33" t="s">
        <v>352</v>
      </c>
      <c r="C44" s="228" t="s">
        <v>167</v>
      </c>
      <c r="D44" s="45" t="s">
        <v>168</v>
      </c>
      <c r="E44" s="44" t="s">
        <v>96</v>
      </c>
      <c r="F44" s="104" t="s">
        <v>108</v>
      </c>
      <c r="G44" s="105"/>
      <c r="H44" s="108"/>
      <c r="I44" s="44" t="s">
        <v>71</v>
      </c>
      <c r="J44" s="47" t="s">
        <v>72</v>
      </c>
      <c r="K44" s="44" t="s">
        <v>71</v>
      </c>
      <c r="L44" s="48" t="s">
        <v>166</v>
      </c>
      <c r="M44" s="88">
        <v>46000</v>
      </c>
      <c r="N44" s="89">
        <v>46003</v>
      </c>
      <c r="O44" s="49"/>
      <c r="P44" s="112"/>
      <c r="Q44" s="110">
        <v>0</v>
      </c>
      <c r="R44" s="107">
        <v>0</v>
      </c>
      <c r="S44" s="102">
        <f t="shared" si="23"/>
        <v>0</v>
      </c>
      <c r="T44" s="44">
        <v>3</v>
      </c>
      <c r="U44" s="111">
        <v>604.16999999999996</v>
      </c>
      <c r="V44" s="85">
        <v>1</v>
      </c>
      <c r="W44" s="52">
        <v>302.08</v>
      </c>
      <c r="X44" s="35">
        <f t="shared" si="18"/>
        <v>3.5</v>
      </c>
      <c r="Y44" s="42">
        <f t="shared" si="19"/>
        <v>2114.5899999999997</v>
      </c>
      <c r="Z44" s="42">
        <f t="shared" si="20"/>
        <v>2114.5899999999997</v>
      </c>
      <c r="AA44" s="108" t="s">
        <v>99</v>
      </c>
      <c r="AB44" s="9"/>
      <c r="AC44" s="9"/>
    </row>
    <row r="45" spans="1:29" ht="25.5" x14ac:dyDescent="0.25">
      <c r="A45" s="16" t="s">
        <v>69</v>
      </c>
      <c r="B45" s="33" t="s">
        <v>352</v>
      </c>
      <c r="C45" s="66" t="s">
        <v>133</v>
      </c>
      <c r="D45" s="45" t="s">
        <v>134</v>
      </c>
      <c r="E45" s="44" t="s">
        <v>96</v>
      </c>
      <c r="F45" s="44" t="s">
        <v>108</v>
      </c>
      <c r="G45" s="46"/>
      <c r="H45" s="44"/>
      <c r="I45" s="44" t="s">
        <v>71</v>
      </c>
      <c r="J45" s="47" t="s">
        <v>72</v>
      </c>
      <c r="K45" s="44" t="s">
        <v>71</v>
      </c>
      <c r="L45" s="48" t="s">
        <v>130</v>
      </c>
      <c r="M45" s="49">
        <v>46008</v>
      </c>
      <c r="N45" s="49">
        <v>46008</v>
      </c>
      <c r="O45" s="49"/>
      <c r="P45" s="50"/>
      <c r="Q45" s="50">
        <v>0</v>
      </c>
      <c r="R45" s="50">
        <v>0</v>
      </c>
      <c r="S45" s="51">
        <f t="shared" si="23"/>
        <v>0</v>
      </c>
      <c r="T45" s="44">
        <v>0</v>
      </c>
      <c r="U45" s="52">
        <v>0</v>
      </c>
      <c r="V45" s="44">
        <v>1</v>
      </c>
      <c r="W45" s="77">
        <v>302.08</v>
      </c>
      <c r="X45" s="35">
        <f t="shared" si="18"/>
        <v>0.5</v>
      </c>
      <c r="Y45" s="42">
        <f>(T45*U45)+(V45*W45)</f>
        <v>302.08</v>
      </c>
      <c r="Z45" s="42">
        <f t="shared" si="20"/>
        <v>302.08</v>
      </c>
      <c r="AA45" s="44" t="s">
        <v>99</v>
      </c>
      <c r="AB45" s="9"/>
      <c r="AC45" s="9"/>
    </row>
    <row r="46" spans="1:29" ht="25.5" x14ac:dyDescent="0.25">
      <c r="A46" s="16" t="s">
        <v>69</v>
      </c>
      <c r="B46" s="33" t="s">
        <v>352</v>
      </c>
      <c r="C46" s="228" t="s">
        <v>142</v>
      </c>
      <c r="D46" s="45" t="s">
        <v>143</v>
      </c>
      <c r="E46" s="35" t="s">
        <v>96</v>
      </c>
      <c r="F46" s="113" t="s">
        <v>108</v>
      </c>
      <c r="G46" s="114"/>
      <c r="H46" s="114"/>
      <c r="I46" s="35" t="s">
        <v>71</v>
      </c>
      <c r="J46" s="72" t="s">
        <v>72</v>
      </c>
      <c r="K46" s="35" t="s">
        <v>71</v>
      </c>
      <c r="L46" s="48" t="s">
        <v>130</v>
      </c>
      <c r="M46" s="74">
        <v>46008</v>
      </c>
      <c r="N46" s="74">
        <v>46008</v>
      </c>
      <c r="O46" s="109"/>
      <c r="P46" s="115"/>
      <c r="Q46" s="110">
        <v>0</v>
      </c>
      <c r="R46" s="110">
        <v>0</v>
      </c>
      <c r="S46" s="116">
        <f>Q69+R46</f>
        <v>0</v>
      </c>
      <c r="T46" s="35">
        <v>0</v>
      </c>
      <c r="U46" s="52">
        <v>0</v>
      </c>
      <c r="V46" s="35">
        <v>1</v>
      </c>
      <c r="W46" s="77">
        <v>302.08</v>
      </c>
      <c r="X46" s="35">
        <f t="shared" si="18"/>
        <v>0.5</v>
      </c>
      <c r="Y46" s="42">
        <f t="shared" ref="Y46:Y58" si="24">(T46*U46)+(V46*W46)</f>
        <v>302.08</v>
      </c>
      <c r="Z46" s="42">
        <f t="shared" si="20"/>
        <v>302.08</v>
      </c>
      <c r="AA46" s="117" t="s">
        <v>99</v>
      </c>
      <c r="AB46" s="9"/>
      <c r="AC46" s="9"/>
    </row>
    <row r="47" spans="1:29" ht="25.5" x14ac:dyDescent="0.25">
      <c r="A47" s="16" t="s">
        <v>69</v>
      </c>
      <c r="B47" s="33" t="s">
        <v>352</v>
      </c>
      <c r="C47" s="66" t="s">
        <v>169</v>
      </c>
      <c r="D47" s="45" t="s">
        <v>170</v>
      </c>
      <c r="E47" s="44" t="s">
        <v>96</v>
      </c>
      <c r="F47" s="44" t="s">
        <v>108</v>
      </c>
      <c r="G47" s="46"/>
      <c r="H47" s="44"/>
      <c r="I47" s="44" t="s">
        <v>71</v>
      </c>
      <c r="J47" s="47" t="s">
        <v>72</v>
      </c>
      <c r="K47" s="44" t="s">
        <v>71</v>
      </c>
      <c r="L47" s="48" t="s">
        <v>171</v>
      </c>
      <c r="M47" s="49">
        <v>45996</v>
      </c>
      <c r="N47" s="49">
        <v>45996</v>
      </c>
      <c r="O47" s="49"/>
      <c r="P47" s="50"/>
      <c r="Q47" s="50">
        <v>0</v>
      </c>
      <c r="R47" s="50">
        <v>0</v>
      </c>
      <c r="S47" s="51">
        <f t="shared" ref="S47:S58" si="25">Q47+R47</f>
        <v>0</v>
      </c>
      <c r="T47" s="44">
        <v>0</v>
      </c>
      <c r="U47" s="52">
        <v>0</v>
      </c>
      <c r="V47" s="44">
        <v>1</v>
      </c>
      <c r="W47" s="52">
        <v>302.08</v>
      </c>
      <c r="X47" s="35">
        <f t="shared" si="18"/>
        <v>0.5</v>
      </c>
      <c r="Y47" s="42">
        <f t="shared" si="24"/>
        <v>302.08</v>
      </c>
      <c r="Z47" s="42">
        <f t="shared" si="20"/>
        <v>302.08</v>
      </c>
      <c r="AA47" s="44" t="s">
        <v>99</v>
      </c>
      <c r="AB47" s="9"/>
      <c r="AC47" s="9"/>
    </row>
    <row r="48" spans="1:29" ht="25.5" x14ac:dyDescent="0.25">
      <c r="A48" s="16" t="s">
        <v>69</v>
      </c>
      <c r="B48" s="33" t="s">
        <v>352</v>
      </c>
      <c r="C48" s="66" t="s">
        <v>172</v>
      </c>
      <c r="D48" s="45" t="s">
        <v>173</v>
      </c>
      <c r="E48" s="44" t="s">
        <v>96</v>
      </c>
      <c r="F48" s="44" t="s">
        <v>108</v>
      </c>
      <c r="G48" s="46"/>
      <c r="H48" s="46"/>
      <c r="I48" s="44" t="s">
        <v>71</v>
      </c>
      <c r="J48" s="47" t="s">
        <v>72</v>
      </c>
      <c r="K48" s="44" t="s">
        <v>71</v>
      </c>
      <c r="L48" s="48" t="s">
        <v>171</v>
      </c>
      <c r="M48" s="74">
        <v>46030</v>
      </c>
      <c r="N48" s="74">
        <v>46030</v>
      </c>
      <c r="O48" s="49"/>
      <c r="P48" s="50"/>
      <c r="Q48" s="50">
        <v>0</v>
      </c>
      <c r="R48" s="50">
        <v>0</v>
      </c>
      <c r="S48" s="51">
        <f t="shared" si="25"/>
        <v>0</v>
      </c>
      <c r="T48" s="44">
        <v>0</v>
      </c>
      <c r="U48" s="52">
        <v>0</v>
      </c>
      <c r="V48" s="44">
        <v>1</v>
      </c>
      <c r="W48" s="52">
        <v>302.08</v>
      </c>
      <c r="X48" s="35">
        <f t="shared" si="18"/>
        <v>0.5</v>
      </c>
      <c r="Y48" s="42">
        <f t="shared" si="24"/>
        <v>302.08</v>
      </c>
      <c r="Z48" s="42">
        <f t="shared" si="20"/>
        <v>302.08</v>
      </c>
      <c r="AA48" s="44" t="s">
        <v>99</v>
      </c>
      <c r="AB48" s="9"/>
      <c r="AC48" s="9"/>
    </row>
    <row r="49" spans="1:29" ht="25.5" x14ac:dyDescent="0.25">
      <c r="A49" s="16" t="s">
        <v>69</v>
      </c>
      <c r="B49" s="33" t="s">
        <v>352</v>
      </c>
      <c r="C49" s="66" t="s">
        <v>164</v>
      </c>
      <c r="D49" s="45" t="s">
        <v>165</v>
      </c>
      <c r="E49" s="44" t="s">
        <v>96</v>
      </c>
      <c r="F49" s="44" t="s">
        <v>108</v>
      </c>
      <c r="G49" s="46"/>
      <c r="H49" s="46"/>
      <c r="I49" s="44" t="s">
        <v>71</v>
      </c>
      <c r="J49" s="47" t="s">
        <v>72</v>
      </c>
      <c r="K49" s="44" t="s">
        <v>71</v>
      </c>
      <c r="L49" s="48" t="s">
        <v>174</v>
      </c>
      <c r="M49" s="74">
        <v>46028</v>
      </c>
      <c r="N49" s="74">
        <v>46031</v>
      </c>
      <c r="O49" s="49"/>
      <c r="P49" s="50"/>
      <c r="Q49" s="50">
        <v>0</v>
      </c>
      <c r="R49" s="50">
        <v>0</v>
      </c>
      <c r="S49" s="51">
        <f t="shared" si="25"/>
        <v>0</v>
      </c>
      <c r="T49" s="44">
        <v>3</v>
      </c>
      <c r="U49" s="52">
        <v>604.16999999999996</v>
      </c>
      <c r="V49" s="35">
        <v>1</v>
      </c>
      <c r="W49" s="52">
        <v>302.08</v>
      </c>
      <c r="X49" s="35">
        <f t="shared" si="18"/>
        <v>3.5</v>
      </c>
      <c r="Y49" s="42">
        <f t="shared" si="24"/>
        <v>2114.5899999999997</v>
      </c>
      <c r="Z49" s="42">
        <f t="shared" si="20"/>
        <v>2114.5899999999997</v>
      </c>
      <c r="AA49" s="44" t="s">
        <v>99</v>
      </c>
      <c r="AB49" s="9"/>
      <c r="AC49" s="9"/>
    </row>
    <row r="50" spans="1:29" ht="25.5" x14ac:dyDescent="0.25">
      <c r="A50" s="16" t="s">
        <v>69</v>
      </c>
      <c r="B50" s="33" t="s">
        <v>352</v>
      </c>
      <c r="C50" s="66" t="s">
        <v>159</v>
      </c>
      <c r="D50" s="45" t="s">
        <v>160</v>
      </c>
      <c r="E50" s="44" t="s">
        <v>96</v>
      </c>
      <c r="F50" s="44" t="s">
        <v>108</v>
      </c>
      <c r="G50" s="46"/>
      <c r="H50" s="46"/>
      <c r="I50" s="44" t="s">
        <v>71</v>
      </c>
      <c r="J50" s="47" t="s">
        <v>72</v>
      </c>
      <c r="K50" s="44" t="s">
        <v>71</v>
      </c>
      <c r="L50" s="48" t="s">
        <v>171</v>
      </c>
      <c r="M50" s="74">
        <v>46030</v>
      </c>
      <c r="N50" s="74">
        <v>46030</v>
      </c>
      <c r="O50" s="49"/>
      <c r="P50" s="50"/>
      <c r="Q50" s="50">
        <v>0</v>
      </c>
      <c r="R50" s="50">
        <v>0</v>
      </c>
      <c r="S50" s="51">
        <f t="shared" si="25"/>
        <v>0</v>
      </c>
      <c r="T50" s="44">
        <v>0</v>
      </c>
      <c r="U50" s="52">
        <v>0</v>
      </c>
      <c r="V50" s="35">
        <v>1</v>
      </c>
      <c r="W50" s="52">
        <v>302.08</v>
      </c>
      <c r="X50" s="35">
        <f t="shared" si="18"/>
        <v>0.5</v>
      </c>
      <c r="Y50" s="42">
        <f t="shared" si="24"/>
        <v>302.08</v>
      </c>
      <c r="Z50" s="42">
        <f t="shared" si="20"/>
        <v>302.08</v>
      </c>
      <c r="AA50" s="44" t="s">
        <v>99</v>
      </c>
      <c r="AB50" s="9"/>
      <c r="AC50" s="9"/>
    </row>
    <row r="51" spans="1:29" ht="25.5" x14ac:dyDescent="0.25">
      <c r="A51" s="16" t="s">
        <v>69</v>
      </c>
      <c r="B51" s="33" t="s">
        <v>352</v>
      </c>
      <c r="C51" s="66" t="s">
        <v>167</v>
      </c>
      <c r="D51" s="45" t="s">
        <v>168</v>
      </c>
      <c r="E51" s="44" t="s">
        <v>96</v>
      </c>
      <c r="F51" s="44" t="s">
        <v>108</v>
      </c>
      <c r="G51" s="46"/>
      <c r="H51" s="46"/>
      <c r="I51" s="44" t="s">
        <v>71</v>
      </c>
      <c r="J51" s="47" t="s">
        <v>72</v>
      </c>
      <c r="K51" s="44" t="s">
        <v>71</v>
      </c>
      <c r="L51" s="48" t="s">
        <v>174</v>
      </c>
      <c r="M51" s="74">
        <v>46028</v>
      </c>
      <c r="N51" s="74">
        <v>46031</v>
      </c>
      <c r="O51" s="49"/>
      <c r="P51" s="50"/>
      <c r="Q51" s="50">
        <v>0</v>
      </c>
      <c r="R51" s="50">
        <v>0</v>
      </c>
      <c r="S51" s="51">
        <f t="shared" si="25"/>
        <v>0</v>
      </c>
      <c r="T51" s="44">
        <v>3</v>
      </c>
      <c r="U51" s="52">
        <v>604.16999999999996</v>
      </c>
      <c r="V51" s="35">
        <v>1</v>
      </c>
      <c r="W51" s="52">
        <v>302.08</v>
      </c>
      <c r="X51" s="35">
        <f t="shared" si="18"/>
        <v>3.5</v>
      </c>
      <c r="Y51" s="42">
        <f t="shared" si="24"/>
        <v>2114.5899999999997</v>
      </c>
      <c r="Z51" s="42">
        <f t="shared" si="20"/>
        <v>2114.5899999999997</v>
      </c>
      <c r="AA51" s="44" t="s">
        <v>99</v>
      </c>
      <c r="AB51" s="9"/>
      <c r="AC51" s="9"/>
    </row>
    <row r="52" spans="1:29" ht="25.5" x14ac:dyDescent="0.25">
      <c r="A52" s="16" t="s">
        <v>69</v>
      </c>
      <c r="B52" s="33" t="s">
        <v>352</v>
      </c>
      <c r="C52" s="66" t="s">
        <v>175</v>
      </c>
      <c r="D52" s="45" t="s">
        <v>176</v>
      </c>
      <c r="E52" s="44" t="s">
        <v>96</v>
      </c>
      <c r="F52" s="44" t="s">
        <v>108</v>
      </c>
      <c r="G52" s="46"/>
      <c r="H52" s="46"/>
      <c r="I52" s="44" t="s">
        <v>71</v>
      </c>
      <c r="J52" s="47" t="s">
        <v>72</v>
      </c>
      <c r="K52" s="44" t="s">
        <v>71</v>
      </c>
      <c r="L52" s="48" t="s">
        <v>177</v>
      </c>
      <c r="M52" s="74">
        <v>46036</v>
      </c>
      <c r="N52" s="74">
        <v>46036</v>
      </c>
      <c r="O52" s="49"/>
      <c r="P52" s="50"/>
      <c r="Q52" s="50">
        <v>0</v>
      </c>
      <c r="R52" s="50">
        <v>0</v>
      </c>
      <c r="S52" s="51">
        <f t="shared" si="25"/>
        <v>0</v>
      </c>
      <c r="T52" s="44">
        <v>0</v>
      </c>
      <c r="U52" s="52">
        <v>0</v>
      </c>
      <c r="V52" s="35">
        <v>1</v>
      </c>
      <c r="W52" s="52">
        <v>302.08</v>
      </c>
      <c r="X52" s="35">
        <f t="shared" si="18"/>
        <v>0.5</v>
      </c>
      <c r="Y52" s="42">
        <f t="shared" si="24"/>
        <v>302.08</v>
      </c>
      <c r="Z52" s="42">
        <f t="shared" si="20"/>
        <v>302.08</v>
      </c>
      <c r="AA52" s="44" t="s">
        <v>99</v>
      </c>
      <c r="AB52" s="9"/>
      <c r="AC52" s="9"/>
    </row>
    <row r="53" spans="1:29" ht="25.5" x14ac:dyDescent="0.25">
      <c r="A53" s="16" t="s">
        <v>69</v>
      </c>
      <c r="B53" s="33" t="s">
        <v>352</v>
      </c>
      <c r="C53" s="66" t="s">
        <v>178</v>
      </c>
      <c r="D53" s="45" t="s">
        <v>179</v>
      </c>
      <c r="E53" s="44" t="s">
        <v>96</v>
      </c>
      <c r="F53" s="44" t="s">
        <v>108</v>
      </c>
      <c r="G53" s="46"/>
      <c r="H53" s="44"/>
      <c r="I53" s="44" t="s">
        <v>71</v>
      </c>
      <c r="J53" s="47" t="s">
        <v>72</v>
      </c>
      <c r="K53" s="44" t="s">
        <v>71</v>
      </c>
      <c r="L53" s="48" t="s">
        <v>177</v>
      </c>
      <c r="M53" s="49">
        <v>46036</v>
      </c>
      <c r="N53" s="49">
        <v>46036</v>
      </c>
      <c r="O53" s="49"/>
      <c r="P53" s="50"/>
      <c r="Q53" s="50">
        <v>0</v>
      </c>
      <c r="R53" s="50">
        <v>0</v>
      </c>
      <c r="S53" s="51">
        <f t="shared" si="25"/>
        <v>0</v>
      </c>
      <c r="T53" s="44">
        <v>0</v>
      </c>
      <c r="U53" s="52">
        <v>0</v>
      </c>
      <c r="V53" s="35">
        <v>1</v>
      </c>
      <c r="W53" s="52">
        <v>302.08</v>
      </c>
      <c r="X53" s="44">
        <f t="shared" ref="X53:X57" si="26">SUM(T53+(V53*0.5))</f>
        <v>0.5</v>
      </c>
      <c r="Y53" s="42">
        <f t="shared" si="24"/>
        <v>302.08</v>
      </c>
      <c r="Z53" s="54">
        <f t="shared" si="20"/>
        <v>302.08</v>
      </c>
      <c r="AA53" s="44" t="s">
        <v>99</v>
      </c>
      <c r="AB53" s="9"/>
      <c r="AC53" s="9"/>
    </row>
    <row r="54" spans="1:29" ht="25.5" x14ac:dyDescent="0.25">
      <c r="A54" s="16" t="s">
        <v>69</v>
      </c>
      <c r="B54" s="33" t="s">
        <v>352</v>
      </c>
      <c r="C54" s="66" t="s">
        <v>178</v>
      </c>
      <c r="D54" s="45" t="s">
        <v>180</v>
      </c>
      <c r="E54" s="44" t="s">
        <v>96</v>
      </c>
      <c r="F54" s="44" t="s">
        <v>108</v>
      </c>
      <c r="G54" s="46"/>
      <c r="H54" s="46"/>
      <c r="I54" s="44" t="s">
        <v>71</v>
      </c>
      <c r="J54" s="47" t="s">
        <v>72</v>
      </c>
      <c r="K54" s="44" t="s">
        <v>71</v>
      </c>
      <c r="L54" s="48" t="s">
        <v>181</v>
      </c>
      <c r="M54" s="74">
        <v>46041</v>
      </c>
      <c r="N54" s="74">
        <v>46044</v>
      </c>
      <c r="O54" s="49"/>
      <c r="P54" s="50"/>
      <c r="Q54" s="50">
        <v>0</v>
      </c>
      <c r="R54" s="50">
        <v>0</v>
      </c>
      <c r="S54" s="51">
        <f t="shared" si="25"/>
        <v>0</v>
      </c>
      <c r="T54" s="44">
        <v>3</v>
      </c>
      <c r="U54" s="52">
        <v>604.16999999999996</v>
      </c>
      <c r="V54" s="35">
        <v>1</v>
      </c>
      <c r="W54" s="52">
        <v>302.08</v>
      </c>
      <c r="X54" s="35">
        <f t="shared" si="26"/>
        <v>3.5</v>
      </c>
      <c r="Y54" s="42">
        <v>2114.59</v>
      </c>
      <c r="Z54" s="42">
        <v>2114.59</v>
      </c>
      <c r="AA54" s="44" t="s">
        <v>99</v>
      </c>
      <c r="AB54" s="9"/>
      <c r="AC54" s="9"/>
    </row>
    <row r="55" spans="1:29" ht="25.5" x14ac:dyDescent="0.25">
      <c r="A55" s="16" t="s">
        <v>69</v>
      </c>
      <c r="B55" s="33" t="s">
        <v>352</v>
      </c>
      <c r="C55" s="66" t="s">
        <v>182</v>
      </c>
      <c r="D55" s="45" t="s">
        <v>183</v>
      </c>
      <c r="E55" s="44" t="s">
        <v>96</v>
      </c>
      <c r="F55" s="44" t="s">
        <v>108</v>
      </c>
      <c r="G55" s="46"/>
      <c r="H55" s="46"/>
      <c r="I55" s="44" t="s">
        <v>71</v>
      </c>
      <c r="J55" s="47" t="s">
        <v>72</v>
      </c>
      <c r="K55" s="44" t="s">
        <v>71</v>
      </c>
      <c r="L55" s="48" t="s">
        <v>184</v>
      </c>
      <c r="M55" s="74">
        <v>46044</v>
      </c>
      <c r="N55" s="74">
        <v>46044</v>
      </c>
      <c r="O55" s="49"/>
      <c r="P55" s="50"/>
      <c r="Q55" s="50">
        <v>0</v>
      </c>
      <c r="R55" s="50">
        <v>0</v>
      </c>
      <c r="S55" s="51">
        <f t="shared" si="25"/>
        <v>0</v>
      </c>
      <c r="T55" s="44">
        <v>0</v>
      </c>
      <c r="U55" s="52">
        <v>0</v>
      </c>
      <c r="V55" s="35">
        <v>1</v>
      </c>
      <c r="W55" s="52">
        <v>302.08</v>
      </c>
      <c r="X55" s="35">
        <f t="shared" si="26"/>
        <v>0.5</v>
      </c>
      <c r="Y55" s="42">
        <v>302.08</v>
      </c>
      <c r="Z55" s="42">
        <v>302.08</v>
      </c>
      <c r="AA55" s="44" t="s">
        <v>99</v>
      </c>
      <c r="AB55" s="9"/>
      <c r="AC55" s="9"/>
    </row>
    <row r="56" spans="1:29" ht="25.5" x14ac:dyDescent="0.25">
      <c r="A56" s="16" t="s">
        <v>69</v>
      </c>
      <c r="B56" s="33" t="s">
        <v>352</v>
      </c>
      <c r="C56" s="66" t="s">
        <v>169</v>
      </c>
      <c r="D56" s="45" t="s">
        <v>170</v>
      </c>
      <c r="E56" s="44" t="s">
        <v>96</v>
      </c>
      <c r="F56" s="44" t="s">
        <v>108</v>
      </c>
      <c r="G56" s="46"/>
      <c r="H56" s="46"/>
      <c r="I56" s="44" t="s">
        <v>71</v>
      </c>
      <c r="J56" s="47" t="s">
        <v>72</v>
      </c>
      <c r="K56" s="44" t="s">
        <v>71</v>
      </c>
      <c r="L56" s="48" t="s">
        <v>184</v>
      </c>
      <c r="M56" s="74">
        <v>46044</v>
      </c>
      <c r="N56" s="74">
        <v>46044</v>
      </c>
      <c r="O56" s="49"/>
      <c r="P56" s="50"/>
      <c r="Q56" s="50">
        <v>0</v>
      </c>
      <c r="R56" s="50">
        <v>0</v>
      </c>
      <c r="S56" s="51">
        <f t="shared" si="25"/>
        <v>0</v>
      </c>
      <c r="T56" s="44">
        <v>0</v>
      </c>
      <c r="U56" s="52">
        <v>0</v>
      </c>
      <c r="V56" s="35">
        <v>1</v>
      </c>
      <c r="W56" s="52">
        <v>302.08</v>
      </c>
      <c r="X56" s="35">
        <f t="shared" si="26"/>
        <v>0.5</v>
      </c>
      <c r="Y56" s="42">
        <v>302.08</v>
      </c>
      <c r="Z56" s="42">
        <v>302.08</v>
      </c>
      <c r="AA56" s="44" t="s">
        <v>99</v>
      </c>
      <c r="AB56" s="9"/>
      <c r="AC56" s="9"/>
    </row>
    <row r="57" spans="1:29" ht="25.5" x14ac:dyDescent="0.25">
      <c r="A57" s="16" t="s">
        <v>69</v>
      </c>
      <c r="B57" s="33" t="s">
        <v>352</v>
      </c>
      <c r="C57" s="66" t="s">
        <v>172</v>
      </c>
      <c r="D57" s="118" t="s">
        <v>173</v>
      </c>
      <c r="E57" s="44" t="s">
        <v>96</v>
      </c>
      <c r="F57" s="44" t="s">
        <v>108</v>
      </c>
      <c r="G57" s="46"/>
      <c r="H57" s="46"/>
      <c r="I57" s="44" t="s">
        <v>71</v>
      </c>
      <c r="J57" s="47" t="s">
        <v>72</v>
      </c>
      <c r="K57" s="44" t="s">
        <v>71</v>
      </c>
      <c r="L57" s="48" t="s">
        <v>181</v>
      </c>
      <c r="M57" s="74">
        <v>46041</v>
      </c>
      <c r="N57" s="74">
        <v>46044</v>
      </c>
      <c r="O57" s="49"/>
      <c r="P57" s="50"/>
      <c r="Q57" s="50">
        <v>0</v>
      </c>
      <c r="R57" s="50">
        <v>0</v>
      </c>
      <c r="S57" s="51">
        <f t="shared" si="25"/>
        <v>0</v>
      </c>
      <c r="T57" s="44">
        <v>3</v>
      </c>
      <c r="U57" s="52">
        <v>604.16999999999996</v>
      </c>
      <c r="V57" s="35">
        <v>1</v>
      </c>
      <c r="W57" s="52">
        <v>302.08</v>
      </c>
      <c r="X57" s="35">
        <f t="shared" si="26"/>
        <v>3.5</v>
      </c>
      <c r="Y57" s="42">
        <v>2114.59</v>
      </c>
      <c r="Z57" s="42">
        <v>2114.59</v>
      </c>
      <c r="AA57" s="44" t="s">
        <v>99</v>
      </c>
      <c r="AB57" s="9"/>
      <c r="AC57" s="9"/>
    </row>
    <row r="58" spans="1:29" ht="25.5" x14ac:dyDescent="0.25">
      <c r="A58" s="206" t="s">
        <v>69</v>
      </c>
      <c r="B58" s="33" t="s">
        <v>352</v>
      </c>
      <c r="C58" s="212" t="s">
        <v>159</v>
      </c>
      <c r="D58" s="70" t="s">
        <v>160</v>
      </c>
      <c r="E58" s="35" t="s">
        <v>96</v>
      </c>
      <c r="F58" s="35" t="s">
        <v>108</v>
      </c>
      <c r="G58" s="71"/>
      <c r="H58" s="35"/>
      <c r="I58" s="35" t="s">
        <v>71</v>
      </c>
      <c r="J58" s="72" t="s">
        <v>72</v>
      </c>
      <c r="K58" s="35" t="s">
        <v>71</v>
      </c>
      <c r="L58" s="73" t="s">
        <v>181</v>
      </c>
      <c r="M58" s="74">
        <v>46041</v>
      </c>
      <c r="N58" s="74">
        <v>46044</v>
      </c>
      <c r="O58" s="74"/>
      <c r="P58" s="75"/>
      <c r="Q58" s="75">
        <v>0</v>
      </c>
      <c r="R58" s="75">
        <v>0</v>
      </c>
      <c r="S58" s="76">
        <f t="shared" si="25"/>
        <v>0</v>
      </c>
      <c r="T58" s="35">
        <v>3</v>
      </c>
      <c r="U58" s="77">
        <v>604.16999999999996</v>
      </c>
      <c r="V58" s="35">
        <v>1</v>
      </c>
      <c r="W58" s="77">
        <v>302.08</v>
      </c>
      <c r="X58" s="35">
        <f t="shared" si="18"/>
        <v>3.5</v>
      </c>
      <c r="Y58" s="42">
        <f t="shared" si="24"/>
        <v>2114.5899999999997</v>
      </c>
      <c r="Z58" s="42">
        <f t="shared" si="20"/>
        <v>2114.5899999999997</v>
      </c>
      <c r="AA58" s="35" t="s">
        <v>99</v>
      </c>
      <c r="AB58" s="9"/>
      <c r="AC58" s="9"/>
    </row>
    <row r="59" spans="1:29" ht="38.25" x14ac:dyDescent="0.25">
      <c r="A59" s="16" t="s">
        <v>69</v>
      </c>
      <c r="B59" s="33" t="s">
        <v>352</v>
      </c>
      <c r="C59" s="66" t="s">
        <v>185</v>
      </c>
      <c r="D59" s="67" t="s">
        <v>186</v>
      </c>
      <c r="E59" s="93" t="s">
        <v>96</v>
      </c>
      <c r="F59" s="93" t="s">
        <v>187</v>
      </c>
      <c r="G59" s="121"/>
      <c r="H59" s="93"/>
      <c r="I59" s="93" t="s">
        <v>71</v>
      </c>
      <c r="J59" s="97" t="s">
        <v>72</v>
      </c>
      <c r="K59" s="93" t="s">
        <v>71</v>
      </c>
      <c r="L59" s="97" t="s">
        <v>188</v>
      </c>
      <c r="M59" s="49">
        <v>46027</v>
      </c>
      <c r="N59" s="49">
        <v>46038</v>
      </c>
      <c r="O59" s="49"/>
      <c r="P59" s="49"/>
      <c r="Q59" s="50">
        <v>0</v>
      </c>
      <c r="R59" s="50">
        <v>0</v>
      </c>
      <c r="S59" s="208">
        <f t="shared" si="4"/>
        <v>0</v>
      </c>
      <c r="T59" s="44"/>
      <c r="U59" s="52">
        <v>0</v>
      </c>
      <c r="V59" s="44">
        <v>10</v>
      </c>
      <c r="W59" s="52">
        <v>302.08</v>
      </c>
      <c r="X59" s="44">
        <v>10</v>
      </c>
      <c r="Y59" s="54">
        <v>3020.8</v>
      </c>
      <c r="Z59" s="54">
        <v>3020.8</v>
      </c>
      <c r="AA59" s="44" t="s">
        <v>99</v>
      </c>
      <c r="AB59" s="9"/>
      <c r="AC59" s="9"/>
    </row>
    <row r="60" spans="1:29" ht="25.5" x14ac:dyDescent="0.25">
      <c r="A60" s="207" t="s">
        <v>69</v>
      </c>
      <c r="B60" s="33" t="s">
        <v>352</v>
      </c>
      <c r="C60" s="213" t="s">
        <v>189</v>
      </c>
      <c r="D60" s="122" t="s">
        <v>190</v>
      </c>
      <c r="E60" s="123" t="s">
        <v>96</v>
      </c>
      <c r="F60" s="123" t="s">
        <v>191</v>
      </c>
      <c r="G60" s="124"/>
      <c r="H60" s="123"/>
      <c r="I60" s="123" t="s">
        <v>71</v>
      </c>
      <c r="J60" s="122" t="s">
        <v>72</v>
      </c>
      <c r="K60" s="123" t="s">
        <v>71</v>
      </c>
      <c r="L60" s="125" t="s">
        <v>192</v>
      </c>
      <c r="M60" s="126">
        <v>46024</v>
      </c>
      <c r="N60" s="126">
        <v>46053</v>
      </c>
      <c r="O60" s="123"/>
      <c r="P60" s="127"/>
      <c r="Q60" s="128">
        <v>0</v>
      </c>
      <c r="R60" s="128">
        <v>0</v>
      </c>
      <c r="S60" s="129">
        <v>0</v>
      </c>
      <c r="T60" s="43"/>
      <c r="U60" s="130">
        <v>0</v>
      </c>
      <c r="V60" s="85">
        <v>9</v>
      </c>
      <c r="W60" s="111">
        <v>302.08</v>
      </c>
      <c r="X60" s="85">
        <v>9</v>
      </c>
      <c r="Y60" s="131">
        <f>SUM((T60*U60)+V60*W60)</f>
        <v>2718.72</v>
      </c>
      <c r="Z60" s="131">
        <f>SUM((U60*V60)+W60*X60)</f>
        <v>2718.72</v>
      </c>
      <c r="AA60" s="82" t="s">
        <v>99</v>
      </c>
      <c r="AB60" s="9"/>
      <c r="AC60" s="9"/>
    </row>
    <row r="61" spans="1:29" ht="25.5" x14ac:dyDescent="0.25">
      <c r="A61" s="16" t="s">
        <v>69</v>
      </c>
      <c r="B61" s="33" t="s">
        <v>352</v>
      </c>
      <c r="C61" s="229" t="s">
        <v>193</v>
      </c>
      <c r="D61" s="133" t="s">
        <v>194</v>
      </c>
      <c r="E61" s="132" t="s">
        <v>96</v>
      </c>
      <c r="F61" s="132" t="s">
        <v>191</v>
      </c>
      <c r="G61" s="134"/>
      <c r="H61" s="132"/>
      <c r="I61" s="132" t="s">
        <v>71</v>
      </c>
      <c r="J61" s="135" t="s">
        <v>72</v>
      </c>
      <c r="K61" s="132" t="s">
        <v>71</v>
      </c>
      <c r="L61" s="125" t="s">
        <v>192</v>
      </c>
      <c r="M61" s="98">
        <v>46027</v>
      </c>
      <c r="N61" s="99">
        <v>46047</v>
      </c>
      <c r="O61" s="136"/>
      <c r="P61" s="137"/>
      <c r="Q61" s="138">
        <v>0</v>
      </c>
      <c r="R61" s="138">
        <v>0</v>
      </c>
      <c r="S61" s="139">
        <v>0</v>
      </c>
      <c r="T61" s="140"/>
      <c r="U61" s="141">
        <v>0</v>
      </c>
      <c r="V61" s="103">
        <v>7</v>
      </c>
      <c r="W61" s="142">
        <v>302.08</v>
      </c>
      <c r="X61" s="103">
        <v>7</v>
      </c>
      <c r="Y61" s="143">
        <v>2114.56</v>
      </c>
      <c r="Z61" s="143">
        <v>2114.56</v>
      </c>
      <c r="AA61" s="93" t="s">
        <v>99</v>
      </c>
      <c r="AB61" s="9"/>
      <c r="AC61" s="9"/>
    </row>
    <row r="62" spans="1:29" ht="25.5" x14ac:dyDescent="0.25">
      <c r="A62" s="16" t="s">
        <v>69</v>
      </c>
      <c r="B62" s="33" t="s">
        <v>352</v>
      </c>
      <c r="C62" s="214" t="s">
        <v>195</v>
      </c>
      <c r="D62" s="144" t="s">
        <v>196</v>
      </c>
      <c r="E62" s="144" t="s">
        <v>96</v>
      </c>
      <c r="F62" s="144" t="s">
        <v>191</v>
      </c>
      <c r="G62" s="145"/>
      <c r="H62" s="146"/>
      <c r="I62" s="146" t="s">
        <v>71</v>
      </c>
      <c r="J62" s="146" t="s">
        <v>72</v>
      </c>
      <c r="K62" s="144" t="s">
        <v>71</v>
      </c>
      <c r="L62" s="125" t="s">
        <v>192</v>
      </c>
      <c r="M62" s="88">
        <v>46029</v>
      </c>
      <c r="N62" s="89">
        <v>46049</v>
      </c>
      <c r="O62" s="144"/>
      <c r="P62" s="147"/>
      <c r="Q62" s="148">
        <v>0</v>
      </c>
      <c r="R62" s="148">
        <v>0</v>
      </c>
      <c r="S62" s="139">
        <v>0</v>
      </c>
      <c r="T62" s="144"/>
      <c r="U62" s="149">
        <v>0</v>
      </c>
      <c r="V62" s="85">
        <v>7</v>
      </c>
      <c r="W62" s="111">
        <v>302.08</v>
      </c>
      <c r="X62" s="85">
        <v>7</v>
      </c>
      <c r="Y62" s="131">
        <v>2114.56</v>
      </c>
      <c r="Z62" s="131">
        <v>2114.56</v>
      </c>
      <c r="AA62" s="44" t="s">
        <v>99</v>
      </c>
      <c r="AB62" s="9"/>
      <c r="AC62" s="9"/>
    </row>
    <row r="63" spans="1:29" ht="25.5" x14ac:dyDescent="0.25">
      <c r="A63" s="16" t="s">
        <v>69</v>
      </c>
      <c r="B63" s="33" t="s">
        <v>352</v>
      </c>
      <c r="C63" s="214" t="s">
        <v>197</v>
      </c>
      <c r="D63" s="144" t="s">
        <v>198</v>
      </c>
      <c r="E63" s="132" t="s">
        <v>96</v>
      </c>
      <c r="F63" s="144" t="s">
        <v>191</v>
      </c>
      <c r="G63" s="145"/>
      <c r="H63" s="144"/>
      <c r="I63" s="144" t="s">
        <v>71</v>
      </c>
      <c r="J63" s="146" t="s">
        <v>72</v>
      </c>
      <c r="K63" s="144" t="s">
        <v>71</v>
      </c>
      <c r="L63" s="125" t="s">
        <v>192</v>
      </c>
      <c r="M63" s="88">
        <v>46023</v>
      </c>
      <c r="N63" s="89">
        <v>46051</v>
      </c>
      <c r="O63" s="144"/>
      <c r="P63" s="147"/>
      <c r="Q63" s="148">
        <v>0</v>
      </c>
      <c r="R63" s="148">
        <v>0</v>
      </c>
      <c r="S63" s="150">
        <v>0</v>
      </c>
      <c r="T63" s="117"/>
      <c r="U63" s="149">
        <v>0</v>
      </c>
      <c r="V63" s="85">
        <v>8</v>
      </c>
      <c r="W63" s="111">
        <v>302.08</v>
      </c>
      <c r="X63" s="85">
        <v>8</v>
      </c>
      <c r="Y63" s="131">
        <v>2416.64</v>
      </c>
      <c r="Z63" s="131">
        <v>2416.64</v>
      </c>
      <c r="AA63" s="44" t="s">
        <v>99</v>
      </c>
      <c r="AB63" s="9"/>
      <c r="AC63" s="9"/>
    </row>
    <row r="64" spans="1:29" ht="25.5" x14ac:dyDescent="0.25">
      <c r="A64" s="16" t="s">
        <v>69</v>
      </c>
      <c r="B64" s="33" t="s">
        <v>352</v>
      </c>
      <c r="C64" s="214" t="s">
        <v>199</v>
      </c>
      <c r="D64" s="146" t="s">
        <v>200</v>
      </c>
      <c r="E64" s="144" t="s">
        <v>96</v>
      </c>
      <c r="F64" s="144" t="s">
        <v>191</v>
      </c>
      <c r="G64" s="145"/>
      <c r="H64" s="144"/>
      <c r="I64" s="144" t="s">
        <v>71</v>
      </c>
      <c r="J64" s="146" t="s">
        <v>72</v>
      </c>
      <c r="K64" s="144" t="s">
        <v>71</v>
      </c>
      <c r="L64" s="125" t="s">
        <v>192</v>
      </c>
      <c r="M64" s="88">
        <v>46027</v>
      </c>
      <c r="N64" s="89">
        <v>46047</v>
      </c>
      <c r="O64" s="144"/>
      <c r="P64" s="147"/>
      <c r="Q64" s="148">
        <v>0</v>
      </c>
      <c r="R64" s="148">
        <v>0</v>
      </c>
      <c r="S64" s="139">
        <v>0</v>
      </c>
      <c r="T64" s="117"/>
      <c r="U64" s="149">
        <v>0</v>
      </c>
      <c r="V64" s="85">
        <v>7</v>
      </c>
      <c r="W64" s="111">
        <v>302.08</v>
      </c>
      <c r="X64" s="85">
        <v>7</v>
      </c>
      <c r="Y64" s="131">
        <v>2114.56</v>
      </c>
      <c r="Z64" s="131">
        <v>2114.56</v>
      </c>
      <c r="AA64" s="44" t="s">
        <v>99</v>
      </c>
      <c r="AB64" s="9"/>
      <c r="AC64" s="9"/>
    </row>
    <row r="65" spans="1:29" ht="25.5" x14ac:dyDescent="0.25">
      <c r="A65" s="16" t="s">
        <v>69</v>
      </c>
      <c r="B65" s="33" t="s">
        <v>352</v>
      </c>
      <c r="C65" s="214" t="s">
        <v>201</v>
      </c>
      <c r="D65" s="144" t="s">
        <v>202</v>
      </c>
      <c r="E65" s="144" t="s">
        <v>96</v>
      </c>
      <c r="F65" s="144" t="s">
        <v>191</v>
      </c>
      <c r="G65" s="145"/>
      <c r="H65" s="144"/>
      <c r="I65" s="144" t="s">
        <v>71</v>
      </c>
      <c r="J65" s="146" t="s">
        <v>72</v>
      </c>
      <c r="K65" s="144" t="s">
        <v>71</v>
      </c>
      <c r="L65" s="125" t="s">
        <v>192</v>
      </c>
      <c r="M65" s="88">
        <v>46023</v>
      </c>
      <c r="N65" s="89">
        <v>46051</v>
      </c>
      <c r="O65" s="144"/>
      <c r="P65" s="147"/>
      <c r="Q65" s="148">
        <v>0</v>
      </c>
      <c r="R65" s="148">
        <v>0</v>
      </c>
      <c r="S65" s="150">
        <v>0</v>
      </c>
      <c r="T65" s="117"/>
      <c r="U65" s="149">
        <v>0</v>
      </c>
      <c r="V65" s="85">
        <v>8</v>
      </c>
      <c r="W65" s="111">
        <v>302.08</v>
      </c>
      <c r="X65" s="85">
        <v>8</v>
      </c>
      <c r="Y65" s="131">
        <v>2416.64</v>
      </c>
      <c r="Z65" s="131">
        <v>2416.64</v>
      </c>
      <c r="AA65" s="44" t="s">
        <v>99</v>
      </c>
      <c r="AB65" s="9"/>
      <c r="AC65" s="9"/>
    </row>
    <row r="66" spans="1:29" ht="25.5" x14ac:dyDescent="0.25">
      <c r="A66" s="16" t="s">
        <v>69</v>
      </c>
      <c r="B66" s="33" t="s">
        <v>352</v>
      </c>
      <c r="C66" s="214" t="s">
        <v>203</v>
      </c>
      <c r="D66" s="144" t="s">
        <v>204</v>
      </c>
      <c r="E66" s="144" t="s">
        <v>96</v>
      </c>
      <c r="F66" s="144" t="s">
        <v>191</v>
      </c>
      <c r="G66" s="145"/>
      <c r="H66" s="144"/>
      <c r="I66" s="144" t="s">
        <v>71</v>
      </c>
      <c r="J66" s="146" t="s">
        <v>72</v>
      </c>
      <c r="K66" s="144" t="s">
        <v>71</v>
      </c>
      <c r="L66" s="125" t="s">
        <v>192</v>
      </c>
      <c r="M66" s="88">
        <v>46027</v>
      </c>
      <c r="N66" s="89">
        <v>46051</v>
      </c>
      <c r="O66" s="144"/>
      <c r="P66" s="147"/>
      <c r="Q66" s="148">
        <v>0</v>
      </c>
      <c r="R66" s="148">
        <v>0</v>
      </c>
      <c r="S66" s="150">
        <v>0</v>
      </c>
      <c r="T66" s="117"/>
      <c r="U66" s="149">
        <v>0</v>
      </c>
      <c r="V66" s="85">
        <v>12</v>
      </c>
      <c r="W66" s="151">
        <v>302.08</v>
      </c>
      <c r="X66" s="85">
        <v>12</v>
      </c>
      <c r="Y66" s="131">
        <v>3624.96</v>
      </c>
      <c r="Z66" s="131">
        <v>3624.96</v>
      </c>
      <c r="AA66" s="44" t="s">
        <v>99</v>
      </c>
      <c r="AB66" s="9"/>
      <c r="AC66" s="9"/>
    </row>
    <row r="67" spans="1:29" ht="25.5" x14ac:dyDescent="0.25">
      <c r="A67" s="16" t="s">
        <v>69</v>
      </c>
      <c r="B67" s="33" t="s">
        <v>352</v>
      </c>
      <c r="C67" s="214" t="s">
        <v>205</v>
      </c>
      <c r="D67" s="146" t="s">
        <v>206</v>
      </c>
      <c r="E67" s="144" t="s">
        <v>96</v>
      </c>
      <c r="F67" s="144" t="s">
        <v>191</v>
      </c>
      <c r="G67" s="145"/>
      <c r="H67" s="144"/>
      <c r="I67" s="144" t="s">
        <v>71</v>
      </c>
      <c r="J67" s="146" t="s">
        <v>72</v>
      </c>
      <c r="K67" s="144" t="s">
        <v>71</v>
      </c>
      <c r="L67" s="125" t="s">
        <v>192</v>
      </c>
      <c r="M67" s="152">
        <v>46029</v>
      </c>
      <c r="N67" s="152">
        <v>46049</v>
      </c>
      <c r="O67" s="144"/>
      <c r="P67" s="147"/>
      <c r="Q67" s="148">
        <v>0</v>
      </c>
      <c r="R67" s="148">
        <v>0</v>
      </c>
      <c r="S67" s="139">
        <v>0</v>
      </c>
      <c r="T67" s="44"/>
      <c r="U67" s="153">
        <v>0</v>
      </c>
      <c r="V67" s="85">
        <v>7</v>
      </c>
      <c r="W67" s="151">
        <v>302.08</v>
      </c>
      <c r="X67" s="85">
        <v>7</v>
      </c>
      <c r="Y67" s="131">
        <v>2114.56</v>
      </c>
      <c r="Z67" s="131">
        <v>2114.56</v>
      </c>
      <c r="AA67" s="44" t="s">
        <v>99</v>
      </c>
      <c r="AB67" s="9"/>
      <c r="AC67" s="9"/>
    </row>
    <row r="68" spans="1:29" ht="25.5" x14ac:dyDescent="0.25">
      <c r="A68" s="16" t="s">
        <v>69</v>
      </c>
      <c r="B68" s="33" t="s">
        <v>352</v>
      </c>
      <c r="C68" s="215" t="s">
        <v>207</v>
      </c>
      <c r="D68" s="36" t="s">
        <v>206</v>
      </c>
      <c r="E68" s="33" t="s">
        <v>96</v>
      </c>
      <c r="F68" s="33" t="s">
        <v>191</v>
      </c>
      <c r="G68" s="154"/>
      <c r="H68" s="33"/>
      <c r="I68" s="33" t="s">
        <v>71</v>
      </c>
      <c r="J68" s="36" t="s">
        <v>72</v>
      </c>
      <c r="K68" s="33" t="s">
        <v>71</v>
      </c>
      <c r="L68" s="125" t="s">
        <v>192</v>
      </c>
      <c r="M68" s="119">
        <v>46027</v>
      </c>
      <c r="N68" s="120">
        <v>46047</v>
      </c>
      <c r="O68" s="33"/>
      <c r="P68" s="155"/>
      <c r="Q68" s="38">
        <v>0</v>
      </c>
      <c r="R68" s="38">
        <v>0</v>
      </c>
      <c r="S68" s="39">
        <v>0</v>
      </c>
      <c r="T68" s="33"/>
      <c r="U68" s="40">
        <v>0</v>
      </c>
      <c r="V68" s="43">
        <v>7</v>
      </c>
      <c r="W68" s="41">
        <v>302.08</v>
      </c>
      <c r="X68" s="43">
        <v>7</v>
      </c>
      <c r="Y68" s="156">
        <v>2114.56</v>
      </c>
      <c r="Z68" s="156">
        <v>2114.56</v>
      </c>
      <c r="AA68" s="44" t="s">
        <v>99</v>
      </c>
      <c r="AB68" s="9"/>
      <c r="AC68" s="9"/>
    </row>
    <row r="69" spans="1:29" ht="25.5" x14ac:dyDescent="0.25">
      <c r="A69" s="16" t="s">
        <v>69</v>
      </c>
      <c r="B69" s="33" t="s">
        <v>352</v>
      </c>
      <c r="C69" s="230" t="s">
        <v>208</v>
      </c>
      <c r="D69" s="157" t="s">
        <v>209</v>
      </c>
      <c r="E69" s="144" t="s">
        <v>96</v>
      </c>
      <c r="F69" s="144" t="s">
        <v>191</v>
      </c>
      <c r="G69" s="145"/>
      <c r="H69" s="144"/>
      <c r="I69" s="123" t="s">
        <v>71</v>
      </c>
      <c r="J69" s="146" t="s">
        <v>72</v>
      </c>
      <c r="K69" s="144" t="s">
        <v>71</v>
      </c>
      <c r="L69" s="132" t="s">
        <v>210</v>
      </c>
      <c r="M69" s="88">
        <v>46024</v>
      </c>
      <c r="N69" s="89">
        <v>46053</v>
      </c>
      <c r="O69" s="158"/>
      <c r="P69" s="158"/>
      <c r="Q69" s="148">
        <v>0</v>
      </c>
      <c r="R69" s="148">
        <v>0</v>
      </c>
      <c r="S69" s="150">
        <v>0</v>
      </c>
      <c r="T69" s="144"/>
      <c r="U69" s="149">
        <v>0</v>
      </c>
      <c r="V69" s="85">
        <v>9</v>
      </c>
      <c r="W69" s="151">
        <v>302.08</v>
      </c>
      <c r="X69" s="85">
        <v>9</v>
      </c>
      <c r="Y69" s="131">
        <f t="shared" ref="Y69:Z80" si="27">(T69*U69)+(V69*W69)</f>
        <v>2718.72</v>
      </c>
      <c r="Z69" s="131">
        <f t="shared" si="27"/>
        <v>2718.72</v>
      </c>
      <c r="AA69" s="44" t="s">
        <v>99</v>
      </c>
      <c r="AB69" s="9"/>
      <c r="AC69" s="9"/>
    </row>
    <row r="70" spans="1:29" ht="25.5" x14ac:dyDescent="0.25">
      <c r="A70" s="16" t="s">
        <v>69</v>
      </c>
      <c r="B70" s="33" t="s">
        <v>352</v>
      </c>
      <c r="C70" s="231" t="s">
        <v>211</v>
      </c>
      <c r="D70" s="159" t="s">
        <v>212</v>
      </c>
      <c r="E70" s="144" t="s">
        <v>96</v>
      </c>
      <c r="F70" s="144" t="s">
        <v>191</v>
      </c>
      <c r="G70" s="145"/>
      <c r="H70" s="144"/>
      <c r="I70" s="144" t="s">
        <v>71</v>
      </c>
      <c r="J70" s="146" t="s">
        <v>72</v>
      </c>
      <c r="K70" s="144" t="s">
        <v>71</v>
      </c>
      <c r="L70" s="132" t="s">
        <v>210</v>
      </c>
      <c r="M70" s="88">
        <v>82558</v>
      </c>
      <c r="N70" s="89">
        <v>46052</v>
      </c>
      <c r="O70" s="158"/>
      <c r="P70" s="158"/>
      <c r="Q70" s="148">
        <v>0</v>
      </c>
      <c r="R70" s="148">
        <v>0</v>
      </c>
      <c r="S70" s="150">
        <v>0</v>
      </c>
      <c r="T70" s="144"/>
      <c r="U70" s="149">
        <v>0</v>
      </c>
      <c r="V70" s="85">
        <v>10</v>
      </c>
      <c r="W70" s="151">
        <v>302.08</v>
      </c>
      <c r="X70" s="85">
        <v>10</v>
      </c>
      <c r="Y70" s="131">
        <f t="shared" si="27"/>
        <v>3020.7999999999997</v>
      </c>
      <c r="Z70" s="131">
        <f t="shared" si="27"/>
        <v>3020.7999999999997</v>
      </c>
      <c r="AA70" s="44"/>
      <c r="AB70" s="9"/>
      <c r="AC70" s="9"/>
    </row>
    <row r="71" spans="1:29" ht="25.5" x14ac:dyDescent="0.25">
      <c r="A71" s="16" t="s">
        <v>69</v>
      </c>
      <c r="B71" s="33" t="s">
        <v>352</v>
      </c>
      <c r="C71" s="214" t="s">
        <v>213</v>
      </c>
      <c r="D71" s="144" t="s">
        <v>214</v>
      </c>
      <c r="E71" s="144" t="s">
        <v>96</v>
      </c>
      <c r="F71" s="144" t="s">
        <v>191</v>
      </c>
      <c r="G71" s="145"/>
      <c r="H71" s="144"/>
      <c r="I71" s="144" t="s">
        <v>71</v>
      </c>
      <c r="J71" s="146" t="s">
        <v>72</v>
      </c>
      <c r="K71" s="144" t="s">
        <v>71</v>
      </c>
      <c r="L71" s="125" t="s">
        <v>210</v>
      </c>
      <c r="M71" s="152">
        <v>46024</v>
      </c>
      <c r="N71" s="152">
        <v>46045</v>
      </c>
      <c r="O71" s="144"/>
      <c r="P71" s="147"/>
      <c r="Q71" s="148">
        <v>0</v>
      </c>
      <c r="R71" s="148">
        <v>0</v>
      </c>
      <c r="S71" s="139">
        <v>0</v>
      </c>
      <c r="T71" s="85"/>
      <c r="U71" s="111">
        <v>0</v>
      </c>
      <c r="V71" s="85">
        <v>11</v>
      </c>
      <c r="W71" s="151">
        <v>302.08</v>
      </c>
      <c r="X71" s="85">
        <v>11</v>
      </c>
      <c r="Y71" s="131">
        <f t="shared" si="27"/>
        <v>3322.8799999999997</v>
      </c>
      <c r="Z71" s="131">
        <f t="shared" si="27"/>
        <v>3322.8799999999997</v>
      </c>
      <c r="AA71" s="44" t="s">
        <v>99</v>
      </c>
      <c r="AB71" s="9"/>
      <c r="AC71" s="9"/>
    </row>
    <row r="72" spans="1:29" ht="25.5" x14ac:dyDescent="0.25">
      <c r="A72" s="16" t="s">
        <v>69</v>
      </c>
      <c r="B72" s="33" t="s">
        <v>352</v>
      </c>
      <c r="C72" s="216" t="s">
        <v>215</v>
      </c>
      <c r="D72" s="118" t="s">
        <v>216</v>
      </c>
      <c r="E72" s="144" t="s">
        <v>96</v>
      </c>
      <c r="F72" s="144" t="s">
        <v>191</v>
      </c>
      <c r="G72" s="145"/>
      <c r="H72" s="144"/>
      <c r="I72" s="144" t="s">
        <v>71</v>
      </c>
      <c r="J72" s="146" t="s">
        <v>72</v>
      </c>
      <c r="K72" s="144" t="s">
        <v>71</v>
      </c>
      <c r="L72" s="125" t="s">
        <v>210</v>
      </c>
      <c r="M72" s="88">
        <v>46029</v>
      </c>
      <c r="N72" s="89">
        <v>46049</v>
      </c>
      <c r="O72" s="158"/>
      <c r="P72" s="158"/>
      <c r="Q72" s="148">
        <v>0</v>
      </c>
      <c r="R72" s="148">
        <v>0</v>
      </c>
      <c r="S72" s="150">
        <v>0</v>
      </c>
      <c r="T72" s="144"/>
      <c r="U72" s="149">
        <v>0</v>
      </c>
      <c r="V72" s="85">
        <v>7</v>
      </c>
      <c r="W72" s="151">
        <v>302.08</v>
      </c>
      <c r="X72" s="85">
        <v>7</v>
      </c>
      <c r="Y72" s="131">
        <f t="shared" si="27"/>
        <v>2114.56</v>
      </c>
      <c r="Z72" s="131">
        <f t="shared" si="27"/>
        <v>2114.56</v>
      </c>
      <c r="AA72" s="44" t="s">
        <v>99</v>
      </c>
      <c r="AB72" s="9"/>
      <c r="AC72" s="9"/>
    </row>
    <row r="73" spans="1:29" ht="25.5" x14ac:dyDescent="0.25">
      <c r="A73" s="16" t="s">
        <v>69</v>
      </c>
      <c r="B73" s="33" t="s">
        <v>352</v>
      </c>
      <c r="C73" s="214" t="s">
        <v>217</v>
      </c>
      <c r="D73" s="144" t="s">
        <v>218</v>
      </c>
      <c r="E73" s="144" t="s">
        <v>96</v>
      </c>
      <c r="F73" s="144" t="s">
        <v>191</v>
      </c>
      <c r="G73" s="145"/>
      <c r="H73" s="144"/>
      <c r="I73" s="144" t="s">
        <v>71</v>
      </c>
      <c r="J73" s="146" t="s">
        <v>72</v>
      </c>
      <c r="K73" s="144" t="s">
        <v>71</v>
      </c>
      <c r="L73" s="125" t="s">
        <v>210</v>
      </c>
      <c r="M73" s="152" t="s">
        <v>219</v>
      </c>
      <c r="N73" s="152">
        <v>46049</v>
      </c>
      <c r="O73" s="144"/>
      <c r="P73" s="147"/>
      <c r="Q73" s="148">
        <v>0</v>
      </c>
      <c r="R73" s="148">
        <v>0</v>
      </c>
      <c r="S73" s="150">
        <v>0</v>
      </c>
      <c r="T73" s="144"/>
      <c r="U73" s="149">
        <v>0</v>
      </c>
      <c r="V73" s="108">
        <v>7</v>
      </c>
      <c r="W73" s="151">
        <v>302.08</v>
      </c>
      <c r="X73" s="160">
        <v>7</v>
      </c>
      <c r="Y73" s="131">
        <f t="shared" si="27"/>
        <v>2114.56</v>
      </c>
      <c r="Z73" s="131">
        <f t="shared" si="27"/>
        <v>2114.56</v>
      </c>
      <c r="AA73" s="44" t="s">
        <v>99</v>
      </c>
      <c r="AB73" s="9"/>
      <c r="AC73" s="9"/>
    </row>
    <row r="74" spans="1:29" ht="25.5" x14ac:dyDescent="0.25">
      <c r="A74" s="16" t="s">
        <v>69</v>
      </c>
      <c r="B74" s="33" t="s">
        <v>352</v>
      </c>
      <c r="C74" s="214" t="s">
        <v>220</v>
      </c>
      <c r="D74" s="144" t="s">
        <v>221</v>
      </c>
      <c r="E74" s="144" t="s">
        <v>96</v>
      </c>
      <c r="F74" s="144" t="s">
        <v>191</v>
      </c>
      <c r="G74" s="145"/>
      <c r="H74" s="144"/>
      <c r="I74" s="144" t="s">
        <v>71</v>
      </c>
      <c r="J74" s="146" t="s">
        <v>72</v>
      </c>
      <c r="K74" s="144" t="s">
        <v>71</v>
      </c>
      <c r="L74" s="125" t="s">
        <v>210</v>
      </c>
      <c r="M74" s="152">
        <v>46023</v>
      </c>
      <c r="N74" s="152">
        <v>46051</v>
      </c>
      <c r="O74" s="144"/>
      <c r="P74" s="147"/>
      <c r="Q74" s="148">
        <v>0</v>
      </c>
      <c r="R74" s="148">
        <v>0</v>
      </c>
      <c r="S74" s="139">
        <v>0</v>
      </c>
      <c r="T74" s="144"/>
      <c r="U74" s="149">
        <v>0</v>
      </c>
      <c r="V74" s="108">
        <v>8</v>
      </c>
      <c r="W74" s="151">
        <v>302.08</v>
      </c>
      <c r="X74" s="160">
        <v>8</v>
      </c>
      <c r="Y74" s="131">
        <f t="shared" si="27"/>
        <v>2416.64</v>
      </c>
      <c r="Z74" s="131">
        <f t="shared" si="27"/>
        <v>2416.64</v>
      </c>
      <c r="AA74" s="44" t="s">
        <v>99</v>
      </c>
      <c r="AB74" s="9"/>
      <c r="AC74" s="9"/>
    </row>
    <row r="75" spans="1:29" ht="25.5" x14ac:dyDescent="0.25">
      <c r="A75" s="16" t="s">
        <v>69</v>
      </c>
      <c r="B75" s="33" t="s">
        <v>352</v>
      </c>
      <c r="C75" s="228" t="s">
        <v>222</v>
      </c>
      <c r="D75" s="45" t="s">
        <v>223</v>
      </c>
      <c r="E75" s="144" t="s">
        <v>96</v>
      </c>
      <c r="F75" s="144" t="s">
        <v>191</v>
      </c>
      <c r="G75" s="145"/>
      <c r="H75" s="146"/>
      <c r="I75" s="144">
        <v>9</v>
      </c>
      <c r="J75" s="146" t="s">
        <v>72</v>
      </c>
      <c r="K75" s="144" t="s">
        <v>71</v>
      </c>
      <c r="L75" s="125" t="s">
        <v>192</v>
      </c>
      <c r="M75" s="88">
        <v>46024</v>
      </c>
      <c r="N75" s="89">
        <v>46053</v>
      </c>
      <c r="O75" s="144"/>
      <c r="P75" s="147"/>
      <c r="Q75" s="148">
        <v>0</v>
      </c>
      <c r="R75" s="148">
        <v>0</v>
      </c>
      <c r="S75" s="139">
        <v>0</v>
      </c>
      <c r="T75" s="144"/>
      <c r="U75" s="149">
        <v>0</v>
      </c>
      <c r="V75" s="85">
        <v>9</v>
      </c>
      <c r="W75" s="151">
        <v>302.08</v>
      </c>
      <c r="X75" s="85">
        <v>9</v>
      </c>
      <c r="Y75" s="131">
        <f t="shared" si="27"/>
        <v>2718.72</v>
      </c>
      <c r="Z75" s="131">
        <f t="shared" si="27"/>
        <v>2718.72</v>
      </c>
      <c r="AA75" s="44" t="s">
        <v>99</v>
      </c>
      <c r="AB75" s="9"/>
      <c r="AC75" s="9"/>
    </row>
    <row r="76" spans="1:29" ht="25.5" x14ac:dyDescent="0.25">
      <c r="A76" s="16" t="s">
        <v>69</v>
      </c>
      <c r="B76" s="33" t="s">
        <v>352</v>
      </c>
      <c r="C76" s="217" t="s">
        <v>224</v>
      </c>
      <c r="D76" s="132" t="s">
        <v>225</v>
      </c>
      <c r="E76" s="132" t="s">
        <v>96</v>
      </c>
      <c r="F76" s="132" t="s">
        <v>191</v>
      </c>
      <c r="G76" s="161"/>
      <c r="H76" s="132"/>
      <c r="I76" s="132" t="s">
        <v>71</v>
      </c>
      <c r="J76" s="135" t="s">
        <v>72</v>
      </c>
      <c r="K76" s="132" t="s">
        <v>71</v>
      </c>
      <c r="L76" s="125" t="s">
        <v>210</v>
      </c>
      <c r="M76" s="98">
        <v>46023</v>
      </c>
      <c r="N76" s="99">
        <v>46023</v>
      </c>
      <c r="O76" s="132"/>
      <c r="P76" s="162"/>
      <c r="Q76" s="138">
        <v>0</v>
      </c>
      <c r="R76" s="138">
        <v>0</v>
      </c>
      <c r="S76" s="139">
        <v>0</v>
      </c>
      <c r="T76" s="132"/>
      <c r="U76" s="141">
        <v>0</v>
      </c>
      <c r="V76" s="103">
        <v>1</v>
      </c>
      <c r="W76" s="163">
        <v>302.08</v>
      </c>
      <c r="X76" s="103">
        <v>1</v>
      </c>
      <c r="Y76" s="131">
        <f t="shared" si="27"/>
        <v>302.08</v>
      </c>
      <c r="Z76" s="131">
        <f t="shared" si="27"/>
        <v>302.08</v>
      </c>
      <c r="AA76" s="103" t="s">
        <v>99</v>
      </c>
      <c r="AB76" s="9"/>
      <c r="AC76" s="9"/>
    </row>
    <row r="77" spans="1:29" ht="25.5" x14ac:dyDescent="0.25">
      <c r="A77" s="16" t="s">
        <v>69</v>
      </c>
      <c r="B77" s="33" t="s">
        <v>352</v>
      </c>
      <c r="C77" s="66" t="s">
        <v>226</v>
      </c>
      <c r="D77" s="45" t="s">
        <v>227</v>
      </c>
      <c r="E77" s="144" t="s">
        <v>96</v>
      </c>
      <c r="F77" s="144" t="s">
        <v>191</v>
      </c>
      <c r="G77" s="145"/>
      <c r="H77" s="146"/>
      <c r="I77" s="144" t="s">
        <v>71</v>
      </c>
      <c r="J77" s="146" t="s">
        <v>72</v>
      </c>
      <c r="K77" s="144" t="s">
        <v>71</v>
      </c>
      <c r="L77" s="125" t="s">
        <v>210</v>
      </c>
      <c r="M77" s="152">
        <v>46027</v>
      </c>
      <c r="N77" s="152">
        <v>46047</v>
      </c>
      <c r="O77" s="144"/>
      <c r="P77" s="147"/>
      <c r="Q77" s="148">
        <v>0</v>
      </c>
      <c r="R77" s="148">
        <v>0</v>
      </c>
      <c r="S77" s="139">
        <v>0</v>
      </c>
      <c r="T77" s="144"/>
      <c r="U77" s="149">
        <v>0</v>
      </c>
      <c r="V77" s="108">
        <v>7</v>
      </c>
      <c r="W77" s="151">
        <v>302.08</v>
      </c>
      <c r="X77" s="160">
        <v>7</v>
      </c>
      <c r="Y77" s="131">
        <f t="shared" si="27"/>
        <v>2114.56</v>
      </c>
      <c r="Z77" s="131">
        <f t="shared" si="27"/>
        <v>2114.56</v>
      </c>
      <c r="AA77" s="108" t="s">
        <v>99</v>
      </c>
      <c r="AB77" s="9"/>
      <c r="AC77" s="9"/>
    </row>
    <row r="78" spans="1:29" ht="25.5" x14ac:dyDescent="0.25">
      <c r="A78" s="16" t="s">
        <v>69</v>
      </c>
      <c r="B78" s="33" t="s">
        <v>352</v>
      </c>
      <c r="C78" s="66" t="s">
        <v>228</v>
      </c>
      <c r="D78" s="45" t="s">
        <v>229</v>
      </c>
      <c r="E78" s="144" t="s">
        <v>96</v>
      </c>
      <c r="F78" s="144" t="s">
        <v>191</v>
      </c>
      <c r="G78" s="145"/>
      <c r="H78" s="144"/>
      <c r="I78" s="146" t="s">
        <v>71</v>
      </c>
      <c r="J78" s="146" t="s">
        <v>72</v>
      </c>
      <c r="K78" s="146" t="s">
        <v>71</v>
      </c>
      <c r="L78" s="125" t="s">
        <v>210</v>
      </c>
      <c r="M78" s="152">
        <v>46027</v>
      </c>
      <c r="N78" s="152">
        <v>46047</v>
      </c>
      <c r="O78" s="144"/>
      <c r="P78" s="147"/>
      <c r="Q78" s="164">
        <v>0</v>
      </c>
      <c r="R78" s="164">
        <v>0</v>
      </c>
      <c r="S78" s="139">
        <v>0</v>
      </c>
      <c r="T78" s="85"/>
      <c r="U78" s="111">
        <v>0</v>
      </c>
      <c r="V78" s="85">
        <v>7</v>
      </c>
      <c r="W78" s="151">
        <v>302.08</v>
      </c>
      <c r="X78" s="85">
        <v>7</v>
      </c>
      <c r="Y78" s="131">
        <f t="shared" si="27"/>
        <v>2114.56</v>
      </c>
      <c r="Z78" s="131">
        <f t="shared" si="27"/>
        <v>2114.56</v>
      </c>
      <c r="AA78" s="117" t="s">
        <v>99</v>
      </c>
      <c r="AB78" s="9"/>
      <c r="AC78" s="9"/>
    </row>
    <row r="79" spans="1:29" ht="25.5" x14ac:dyDescent="0.25">
      <c r="A79" s="16" t="s">
        <v>69</v>
      </c>
      <c r="B79" s="33" t="s">
        <v>352</v>
      </c>
      <c r="C79" s="214" t="s">
        <v>230</v>
      </c>
      <c r="D79" s="118" t="s">
        <v>231</v>
      </c>
      <c r="E79" s="144" t="s">
        <v>96</v>
      </c>
      <c r="F79" s="144" t="s">
        <v>191</v>
      </c>
      <c r="G79" s="145"/>
      <c r="H79" s="144"/>
      <c r="I79" s="144" t="s">
        <v>71</v>
      </c>
      <c r="J79" s="146" t="s">
        <v>72</v>
      </c>
      <c r="K79" s="144" t="s">
        <v>71</v>
      </c>
      <c r="L79" s="125" t="s">
        <v>210</v>
      </c>
      <c r="M79" s="152">
        <v>46031</v>
      </c>
      <c r="N79" s="152">
        <v>46051</v>
      </c>
      <c r="O79" s="144"/>
      <c r="P79" s="147"/>
      <c r="Q79" s="148">
        <v>0</v>
      </c>
      <c r="R79" s="148">
        <v>0</v>
      </c>
      <c r="S79" s="139">
        <v>0</v>
      </c>
      <c r="T79" s="85"/>
      <c r="U79" s="111">
        <v>0</v>
      </c>
      <c r="V79" s="85">
        <v>7</v>
      </c>
      <c r="W79" s="151">
        <v>302.08</v>
      </c>
      <c r="X79" s="85">
        <v>7</v>
      </c>
      <c r="Y79" s="131">
        <f t="shared" si="27"/>
        <v>2114.56</v>
      </c>
      <c r="Z79" s="131">
        <f t="shared" si="27"/>
        <v>2114.56</v>
      </c>
      <c r="AA79" s="44" t="s">
        <v>99</v>
      </c>
      <c r="AB79" s="9"/>
      <c r="AC79" s="9"/>
    </row>
    <row r="80" spans="1:29" ht="25.5" x14ac:dyDescent="0.25">
      <c r="A80" s="16" t="s">
        <v>69</v>
      </c>
      <c r="B80" s="33" t="s">
        <v>352</v>
      </c>
      <c r="C80" s="215" t="s">
        <v>232</v>
      </c>
      <c r="D80" s="36" t="s">
        <v>233</v>
      </c>
      <c r="E80" s="33" t="s">
        <v>96</v>
      </c>
      <c r="F80" s="33" t="s">
        <v>191</v>
      </c>
      <c r="G80" s="154"/>
      <c r="H80" s="36"/>
      <c r="I80" s="36" t="s">
        <v>71</v>
      </c>
      <c r="J80" s="36" t="s">
        <v>72</v>
      </c>
      <c r="K80" s="36" t="s">
        <v>71</v>
      </c>
      <c r="L80" s="125" t="s">
        <v>210</v>
      </c>
      <c r="M80" s="119">
        <v>46024</v>
      </c>
      <c r="N80" s="120">
        <v>46052</v>
      </c>
      <c r="O80" s="36"/>
      <c r="P80" s="165"/>
      <c r="Q80" s="166">
        <v>0</v>
      </c>
      <c r="R80" s="166">
        <v>0</v>
      </c>
      <c r="S80" s="39">
        <v>0</v>
      </c>
      <c r="T80" s="33"/>
      <c r="U80" s="40">
        <v>0</v>
      </c>
      <c r="V80" s="43">
        <v>10</v>
      </c>
      <c r="W80" s="41">
        <v>302.08</v>
      </c>
      <c r="X80" s="43">
        <v>10</v>
      </c>
      <c r="Y80" s="131">
        <f t="shared" si="27"/>
        <v>3020.7999999999997</v>
      </c>
      <c r="Z80" s="131">
        <f t="shared" si="27"/>
        <v>3020.7999999999997</v>
      </c>
      <c r="AA80" s="44" t="s">
        <v>99</v>
      </c>
      <c r="AB80" s="9"/>
      <c r="AC80" s="9"/>
    </row>
    <row r="81" spans="1:27" ht="25.5" x14ac:dyDescent="0.25">
      <c r="A81" s="16" t="s">
        <v>69</v>
      </c>
      <c r="B81" s="33" t="s">
        <v>352</v>
      </c>
      <c r="C81" s="213" t="s">
        <v>234</v>
      </c>
      <c r="D81" s="123" t="s">
        <v>235</v>
      </c>
      <c r="E81" s="123" t="s">
        <v>96</v>
      </c>
      <c r="F81" s="123" t="s">
        <v>191</v>
      </c>
      <c r="G81" s="124"/>
      <c r="H81" s="122"/>
      <c r="I81" s="123" t="s">
        <v>71</v>
      </c>
      <c r="J81" s="122" t="s">
        <v>72</v>
      </c>
      <c r="K81" s="123" t="s">
        <v>71</v>
      </c>
      <c r="L81" s="125" t="s">
        <v>236</v>
      </c>
      <c r="M81" s="88">
        <v>46041</v>
      </c>
      <c r="N81" s="89">
        <v>46052</v>
      </c>
      <c r="O81" s="123"/>
      <c r="P81" s="127"/>
      <c r="Q81" s="128">
        <v>0</v>
      </c>
      <c r="R81" s="128">
        <v>0</v>
      </c>
      <c r="S81" s="167">
        <v>0</v>
      </c>
      <c r="T81" s="123"/>
      <c r="U81" s="130">
        <v>0</v>
      </c>
      <c r="V81" s="85">
        <v>6</v>
      </c>
      <c r="W81" s="111">
        <v>302.08</v>
      </c>
      <c r="X81" s="85">
        <v>6</v>
      </c>
      <c r="Y81" s="131">
        <f>SUM((T81*U81)+(V81*W81))</f>
        <v>1812.48</v>
      </c>
      <c r="Z81" s="131">
        <f>SUM((U81*V81)+(W81*X81))</f>
        <v>1812.48</v>
      </c>
      <c r="AA81" s="44" t="s">
        <v>99</v>
      </c>
    </row>
    <row r="82" spans="1:27" ht="25.5" x14ac:dyDescent="0.25">
      <c r="A82" s="16" t="s">
        <v>69</v>
      </c>
      <c r="B82" s="33" t="s">
        <v>352</v>
      </c>
      <c r="C82" s="214" t="s">
        <v>237</v>
      </c>
      <c r="D82" s="144" t="s">
        <v>238</v>
      </c>
      <c r="E82" s="144" t="s">
        <v>96</v>
      </c>
      <c r="F82" s="144" t="s">
        <v>191</v>
      </c>
      <c r="G82" s="145"/>
      <c r="H82" s="146"/>
      <c r="I82" s="144" t="s">
        <v>71</v>
      </c>
      <c r="J82" s="146" t="s">
        <v>72</v>
      </c>
      <c r="K82" s="144" t="s">
        <v>71</v>
      </c>
      <c r="L82" s="125" t="s">
        <v>236</v>
      </c>
      <c r="M82" s="88">
        <v>46027</v>
      </c>
      <c r="N82" s="89">
        <v>46047</v>
      </c>
      <c r="O82" s="144"/>
      <c r="P82" s="147"/>
      <c r="Q82" s="148">
        <v>0</v>
      </c>
      <c r="R82" s="148">
        <v>0</v>
      </c>
      <c r="S82" s="139">
        <v>0</v>
      </c>
      <c r="T82" s="144"/>
      <c r="U82" s="149">
        <v>0</v>
      </c>
      <c r="V82" s="85">
        <v>7</v>
      </c>
      <c r="W82" s="151">
        <v>302.08</v>
      </c>
      <c r="X82" s="85">
        <v>7</v>
      </c>
      <c r="Y82" s="131">
        <f t="shared" ref="Y82:Z92" si="28">SUM((T82*U82)+(V82*W82))</f>
        <v>2114.56</v>
      </c>
      <c r="Z82" s="131">
        <f t="shared" si="28"/>
        <v>2114.56</v>
      </c>
      <c r="AA82" s="44" t="s">
        <v>99</v>
      </c>
    </row>
    <row r="83" spans="1:27" ht="25.5" x14ac:dyDescent="0.25">
      <c r="A83" s="16" t="s">
        <v>69</v>
      </c>
      <c r="B83" s="33" t="s">
        <v>352</v>
      </c>
      <c r="C83" s="214" t="s">
        <v>239</v>
      </c>
      <c r="D83" s="144" t="s">
        <v>240</v>
      </c>
      <c r="E83" s="144" t="s">
        <v>96</v>
      </c>
      <c r="F83" s="144" t="s">
        <v>191</v>
      </c>
      <c r="G83" s="145"/>
      <c r="H83" s="146"/>
      <c r="I83" s="144" t="s">
        <v>71</v>
      </c>
      <c r="J83" s="146" t="s">
        <v>72</v>
      </c>
      <c r="K83" s="144" t="s">
        <v>71</v>
      </c>
      <c r="L83" s="125" t="s">
        <v>236</v>
      </c>
      <c r="M83" s="88">
        <v>46024</v>
      </c>
      <c r="N83" s="89">
        <v>46035</v>
      </c>
      <c r="O83" s="144"/>
      <c r="P83" s="147"/>
      <c r="Q83" s="148">
        <v>0</v>
      </c>
      <c r="R83" s="148">
        <v>0</v>
      </c>
      <c r="S83" s="168">
        <v>0</v>
      </c>
      <c r="T83" s="144"/>
      <c r="U83" s="149">
        <v>0</v>
      </c>
      <c r="V83" s="85">
        <v>6</v>
      </c>
      <c r="W83" s="151">
        <v>302.08</v>
      </c>
      <c r="X83" s="85">
        <v>6</v>
      </c>
      <c r="Y83" s="131">
        <f t="shared" si="28"/>
        <v>1812.48</v>
      </c>
      <c r="Z83" s="131">
        <f t="shared" si="28"/>
        <v>1812.48</v>
      </c>
      <c r="AA83" s="44" t="s">
        <v>99</v>
      </c>
    </row>
    <row r="84" spans="1:27" ht="25.5" x14ac:dyDescent="0.25">
      <c r="A84" s="16" t="s">
        <v>69</v>
      </c>
      <c r="B84" s="33" t="s">
        <v>352</v>
      </c>
      <c r="C84" s="214" t="s">
        <v>241</v>
      </c>
      <c r="D84" s="144" t="s">
        <v>242</v>
      </c>
      <c r="E84" s="144" t="s">
        <v>96</v>
      </c>
      <c r="F84" s="144" t="s">
        <v>191</v>
      </c>
      <c r="G84" s="145"/>
      <c r="H84" s="146"/>
      <c r="I84" s="144" t="s">
        <v>71</v>
      </c>
      <c r="J84" s="146" t="s">
        <v>72</v>
      </c>
      <c r="K84" s="144" t="s">
        <v>71</v>
      </c>
      <c r="L84" s="125" t="s">
        <v>236</v>
      </c>
      <c r="M84" s="88">
        <v>46024</v>
      </c>
      <c r="N84" s="89" t="s">
        <v>243</v>
      </c>
      <c r="O84" s="144"/>
      <c r="P84" s="147"/>
      <c r="Q84" s="148">
        <v>0</v>
      </c>
      <c r="R84" s="148">
        <v>0</v>
      </c>
      <c r="S84" s="168">
        <v>0</v>
      </c>
      <c r="T84" s="144"/>
      <c r="U84" s="149">
        <v>0</v>
      </c>
      <c r="V84" s="85">
        <v>9</v>
      </c>
      <c r="W84" s="151">
        <v>302.08</v>
      </c>
      <c r="X84" s="85">
        <v>9</v>
      </c>
      <c r="Y84" s="131">
        <f t="shared" si="28"/>
        <v>2718.72</v>
      </c>
      <c r="Z84" s="131">
        <f t="shared" si="28"/>
        <v>2718.72</v>
      </c>
      <c r="AA84" s="85" t="s">
        <v>99</v>
      </c>
    </row>
    <row r="85" spans="1:27" ht="25.5" x14ac:dyDescent="0.25">
      <c r="A85" s="16" t="s">
        <v>69</v>
      </c>
      <c r="B85" s="33" t="s">
        <v>352</v>
      </c>
      <c r="C85" s="66" t="s">
        <v>244</v>
      </c>
      <c r="D85" s="118" t="s">
        <v>245</v>
      </c>
      <c r="E85" s="144" t="s">
        <v>96</v>
      </c>
      <c r="F85" s="144" t="s">
        <v>191</v>
      </c>
      <c r="G85" s="145"/>
      <c r="H85" s="146"/>
      <c r="I85" s="144" t="s">
        <v>71</v>
      </c>
      <c r="J85" s="146" t="s">
        <v>72</v>
      </c>
      <c r="K85" s="144" t="s">
        <v>71</v>
      </c>
      <c r="L85" s="125" t="s">
        <v>236</v>
      </c>
      <c r="M85" s="88">
        <v>46023</v>
      </c>
      <c r="N85" s="89">
        <v>46051</v>
      </c>
      <c r="O85" s="144"/>
      <c r="P85" s="147"/>
      <c r="Q85" s="148">
        <v>0</v>
      </c>
      <c r="R85" s="148">
        <v>0</v>
      </c>
      <c r="S85" s="168">
        <v>0</v>
      </c>
      <c r="T85" s="144"/>
      <c r="U85" s="149">
        <v>0</v>
      </c>
      <c r="V85" s="85">
        <v>8</v>
      </c>
      <c r="W85" s="151">
        <v>302.08</v>
      </c>
      <c r="X85" s="85">
        <v>8</v>
      </c>
      <c r="Y85" s="131">
        <f t="shared" si="28"/>
        <v>2416.64</v>
      </c>
      <c r="Z85" s="131">
        <f t="shared" si="28"/>
        <v>2416.64</v>
      </c>
      <c r="AA85" s="108" t="s">
        <v>99</v>
      </c>
    </row>
    <row r="86" spans="1:27" ht="25.5" x14ac:dyDescent="0.25">
      <c r="A86" s="16" t="s">
        <v>69</v>
      </c>
      <c r="B86" s="33" t="s">
        <v>352</v>
      </c>
      <c r="C86" s="214" t="s">
        <v>246</v>
      </c>
      <c r="D86" s="45" t="s">
        <v>247</v>
      </c>
      <c r="E86" s="144" t="s">
        <v>96</v>
      </c>
      <c r="F86" s="144" t="s">
        <v>191</v>
      </c>
      <c r="G86" s="145"/>
      <c r="H86" s="146"/>
      <c r="I86" s="144" t="s">
        <v>71</v>
      </c>
      <c r="J86" s="146" t="s">
        <v>72</v>
      </c>
      <c r="K86" s="144" t="s">
        <v>71</v>
      </c>
      <c r="L86" s="125" t="s">
        <v>236</v>
      </c>
      <c r="M86" s="88">
        <v>46027</v>
      </c>
      <c r="N86" s="89">
        <v>45682</v>
      </c>
      <c r="O86" s="144"/>
      <c r="P86" s="147"/>
      <c r="Q86" s="148">
        <v>0</v>
      </c>
      <c r="R86" s="148">
        <v>0</v>
      </c>
      <c r="S86" s="139">
        <v>0</v>
      </c>
      <c r="T86" s="144"/>
      <c r="U86" s="149">
        <v>0</v>
      </c>
      <c r="V86" s="85">
        <v>7</v>
      </c>
      <c r="W86" s="151">
        <v>302.08</v>
      </c>
      <c r="X86" s="85">
        <v>7</v>
      </c>
      <c r="Y86" s="131">
        <f t="shared" si="28"/>
        <v>2114.56</v>
      </c>
      <c r="Z86" s="131">
        <f t="shared" si="28"/>
        <v>2114.56</v>
      </c>
      <c r="AA86" s="108" t="s">
        <v>99</v>
      </c>
    </row>
    <row r="87" spans="1:27" ht="25.5" x14ac:dyDescent="0.25">
      <c r="A87" s="16" t="s">
        <v>69</v>
      </c>
      <c r="B87" s="33" t="s">
        <v>352</v>
      </c>
      <c r="C87" s="214" t="s">
        <v>248</v>
      </c>
      <c r="D87" s="144" t="s">
        <v>249</v>
      </c>
      <c r="E87" s="144" t="s">
        <v>96</v>
      </c>
      <c r="F87" s="144" t="s">
        <v>191</v>
      </c>
      <c r="G87" s="145"/>
      <c r="H87" s="146"/>
      <c r="I87" s="144" t="s">
        <v>71</v>
      </c>
      <c r="J87" s="146" t="s">
        <v>72</v>
      </c>
      <c r="K87" s="144" t="s">
        <v>71</v>
      </c>
      <c r="L87" s="125" t="s">
        <v>236</v>
      </c>
      <c r="M87" s="88">
        <v>46029</v>
      </c>
      <c r="N87" s="89">
        <v>46049</v>
      </c>
      <c r="O87" s="144"/>
      <c r="P87" s="147"/>
      <c r="Q87" s="148">
        <v>0</v>
      </c>
      <c r="R87" s="148">
        <v>0</v>
      </c>
      <c r="S87" s="139">
        <v>0</v>
      </c>
      <c r="T87" s="144"/>
      <c r="U87" s="149">
        <v>0</v>
      </c>
      <c r="V87" s="85">
        <v>7</v>
      </c>
      <c r="W87" s="151">
        <v>302.08</v>
      </c>
      <c r="X87" s="85">
        <v>7</v>
      </c>
      <c r="Y87" s="131">
        <f t="shared" si="28"/>
        <v>2114.56</v>
      </c>
      <c r="Z87" s="131">
        <f t="shared" si="28"/>
        <v>2114.56</v>
      </c>
      <c r="AA87" s="108" t="s">
        <v>99</v>
      </c>
    </row>
    <row r="88" spans="1:27" ht="25.5" x14ac:dyDescent="0.25">
      <c r="A88" s="16" t="s">
        <v>69</v>
      </c>
      <c r="B88" s="33" t="s">
        <v>352</v>
      </c>
      <c r="C88" s="66" t="s">
        <v>250</v>
      </c>
      <c r="D88" s="45" t="s">
        <v>251</v>
      </c>
      <c r="E88" s="144" t="s">
        <v>96</v>
      </c>
      <c r="F88" s="144" t="s">
        <v>191</v>
      </c>
      <c r="G88" s="145"/>
      <c r="H88" s="146"/>
      <c r="I88" s="144" t="s">
        <v>71</v>
      </c>
      <c r="J88" s="146" t="s">
        <v>72</v>
      </c>
      <c r="K88" s="144" t="s">
        <v>71</v>
      </c>
      <c r="L88" s="125" t="s">
        <v>236</v>
      </c>
      <c r="M88" s="152">
        <v>46024</v>
      </c>
      <c r="N88" s="152">
        <v>46053</v>
      </c>
      <c r="O88" s="144"/>
      <c r="P88" s="147"/>
      <c r="Q88" s="148">
        <v>0</v>
      </c>
      <c r="R88" s="148">
        <v>0</v>
      </c>
      <c r="S88" s="168">
        <v>0</v>
      </c>
      <c r="T88" s="85"/>
      <c r="U88" s="111">
        <v>0</v>
      </c>
      <c r="V88" s="85">
        <v>9</v>
      </c>
      <c r="W88" s="151">
        <v>302.08</v>
      </c>
      <c r="X88" s="85">
        <v>9</v>
      </c>
      <c r="Y88" s="131">
        <f t="shared" si="28"/>
        <v>2718.72</v>
      </c>
      <c r="Z88" s="131">
        <f t="shared" si="28"/>
        <v>2718.72</v>
      </c>
      <c r="AA88" s="108" t="s">
        <v>99</v>
      </c>
    </row>
    <row r="89" spans="1:27" ht="25.5" x14ac:dyDescent="0.25">
      <c r="A89" s="16" t="s">
        <v>69</v>
      </c>
      <c r="B89" s="33" t="s">
        <v>352</v>
      </c>
      <c r="C89" s="214" t="s">
        <v>252</v>
      </c>
      <c r="D89" s="118" t="s">
        <v>253</v>
      </c>
      <c r="E89" s="144" t="s">
        <v>96</v>
      </c>
      <c r="F89" s="144" t="s">
        <v>191</v>
      </c>
      <c r="G89" s="145"/>
      <c r="H89" s="146"/>
      <c r="I89" s="144" t="s">
        <v>71</v>
      </c>
      <c r="J89" s="146" t="s">
        <v>72</v>
      </c>
      <c r="K89" s="144" t="s">
        <v>71</v>
      </c>
      <c r="L89" s="125" t="s">
        <v>236</v>
      </c>
      <c r="M89" s="88">
        <v>46027</v>
      </c>
      <c r="N89" s="89">
        <v>46047</v>
      </c>
      <c r="O89" s="144"/>
      <c r="P89" s="147"/>
      <c r="Q89" s="148">
        <v>0</v>
      </c>
      <c r="R89" s="148">
        <v>0</v>
      </c>
      <c r="S89" s="139">
        <v>0</v>
      </c>
      <c r="T89" s="144"/>
      <c r="U89" s="149">
        <v>0</v>
      </c>
      <c r="V89" s="85">
        <v>7</v>
      </c>
      <c r="W89" s="151">
        <v>302.08</v>
      </c>
      <c r="X89" s="85">
        <v>7</v>
      </c>
      <c r="Y89" s="131">
        <f t="shared" si="28"/>
        <v>2114.56</v>
      </c>
      <c r="Z89" s="131">
        <f t="shared" si="28"/>
        <v>2114.56</v>
      </c>
      <c r="AA89" s="108" t="s">
        <v>99</v>
      </c>
    </row>
    <row r="90" spans="1:27" ht="25.5" x14ac:dyDescent="0.25">
      <c r="A90" s="16" t="s">
        <v>69</v>
      </c>
      <c r="B90" s="33" t="s">
        <v>352</v>
      </c>
      <c r="C90" s="214" t="s">
        <v>254</v>
      </c>
      <c r="D90" s="144" t="s">
        <v>255</v>
      </c>
      <c r="E90" s="144" t="s">
        <v>96</v>
      </c>
      <c r="F90" s="144" t="s">
        <v>191</v>
      </c>
      <c r="G90" s="145"/>
      <c r="H90" s="146"/>
      <c r="I90" s="144" t="s">
        <v>71</v>
      </c>
      <c r="J90" s="146" t="s">
        <v>72</v>
      </c>
      <c r="K90" s="144" t="s">
        <v>71</v>
      </c>
      <c r="L90" s="125" t="s">
        <v>236</v>
      </c>
      <c r="M90" s="88">
        <v>46029</v>
      </c>
      <c r="N90" s="89">
        <v>46049</v>
      </c>
      <c r="O90" s="144"/>
      <c r="P90" s="147"/>
      <c r="Q90" s="148">
        <v>0</v>
      </c>
      <c r="R90" s="148">
        <v>0</v>
      </c>
      <c r="S90" s="139">
        <v>0</v>
      </c>
      <c r="T90" s="144"/>
      <c r="U90" s="149">
        <v>0</v>
      </c>
      <c r="V90" s="85">
        <v>7</v>
      </c>
      <c r="W90" s="151">
        <v>302.08</v>
      </c>
      <c r="X90" s="85">
        <v>7</v>
      </c>
      <c r="Y90" s="131">
        <f t="shared" si="28"/>
        <v>2114.56</v>
      </c>
      <c r="Z90" s="131">
        <f t="shared" si="28"/>
        <v>2114.56</v>
      </c>
      <c r="AA90" s="108" t="s">
        <v>99</v>
      </c>
    </row>
    <row r="91" spans="1:27" ht="25.5" x14ac:dyDescent="0.25">
      <c r="A91" s="16" t="s">
        <v>69</v>
      </c>
      <c r="B91" s="33" t="s">
        <v>352</v>
      </c>
      <c r="C91" s="66" t="s">
        <v>256</v>
      </c>
      <c r="D91" s="45" t="s">
        <v>257</v>
      </c>
      <c r="E91" s="144" t="s">
        <v>96</v>
      </c>
      <c r="F91" s="144" t="s">
        <v>191</v>
      </c>
      <c r="G91" s="145"/>
      <c r="H91" s="146"/>
      <c r="I91" s="144" t="s">
        <v>71</v>
      </c>
      <c r="J91" s="146" t="s">
        <v>72</v>
      </c>
      <c r="K91" s="144" t="s">
        <v>71</v>
      </c>
      <c r="L91" s="125" t="s">
        <v>236</v>
      </c>
      <c r="M91" s="88">
        <v>46023</v>
      </c>
      <c r="N91" s="89">
        <v>46051</v>
      </c>
      <c r="O91" s="144"/>
      <c r="P91" s="147"/>
      <c r="Q91" s="148">
        <v>0</v>
      </c>
      <c r="R91" s="148">
        <v>0</v>
      </c>
      <c r="S91" s="139">
        <v>0</v>
      </c>
      <c r="T91" s="144"/>
      <c r="U91" s="149">
        <v>0</v>
      </c>
      <c r="V91" s="85">
        <v>8</v>
      </c>
      <c r="W91" s="151">
        <v>302.08</v>
      </c>
      <c r="X91" s="85">
        <v>8</v>
      </c>
      <c r="Y91" s="131">
        <f t="shared" si="28"/>
        <v>2416.64</v>
      </c>
      <c r="Z91" s="131">
        <f t="shared" si="28"/>
        <v>2416.64</v>
      </c>
      <c r="AA91" s="108" t="s">
        <v>99</v>
      </c>
    </row>
    <row r="92" spans="1:27" ht="25.5" x14ac:dyDescent="0.25">
      <c r="A92" s="16" t="s">
        <v>69</v>
      </c>
      <c r="B92" s="33" t="s">
        <v>352</v>
      </c>
      <c r="C92" s="66" t="s">
        <v>258</v>
      </c>
      <c r="D92" s="45" t="s">
        <v>259</v>
      </c>
      <c r="E92" s="144" t="s">
        <v>96</v>
      </c>
      <c r="F92" s="144" t="s">
        <v>191</v>
      </c>
      <c r="G92" s="145"/>
      <c r="H92" s="146"/>
      <c r="I92" s="144" t="s">
        <v>71</v>
      </c>
      <c r="J92" s="146" t="s">
        <v>72</v>
      </c>
      <c r="K92" s="144" t="s">
        <v>71</v>
      </c>
      <c r="L92" s="125" t="s">
        <v>236</v>
      </c>
      <c r="M92" s="88">
        <v>46024</v>
      </c>
      <c r="N92" s="89">
        <v>46053</v>
      </c>
      <c r="O92" s="144"/>
      <c r="P92" s="147"/>
      <c r="Q92" s="148">
        <v>0</v>
      </c>
      <c r="R92" s="148">
        <v>0</v>
      </c>
      <c r="S92" s="139">
        <v>0</v>
      </c>
      <c r="T92" s="144"/>
      <c r="U92" s="149">
        <v>0</v>
      </c>
      <c r="V92" s="85">
        <v>9</v>
      </c>
      <c r="W92" s="151">
        <v>302.08</v>
      </c>
      <c r="X92" s="85">
        <v>9</v>
      </c>
      <c r="Y92" s="131">
        <f t="shared" si="28"/>
        <v>2718.72</v>
      </c>
      <c r="Z92" s="131">
        <f t="shared" si="28"/>
        <v>2718.72</v>
      </c>
      <c r="AA92" s="117" t="s">
        <v>99</v>
      </c>
    </row>
    <row r="93" spans="1:27" ht="57" x14ac:dyDescent="0.25">
      <c r="A93" s="16" t="s">
        <v>69</v>
      </c>
      <c r="B93" s="169" t="s">
        <v>353</v>
      </c>
      <c r="C93" s="218" t="s">
        <v>260</v>
      </c>
      <c r="D93" s="169" t="s">
        <v>261</v>
      </c>
      <c r="E93" s="169" t="s">
        <v>262</v>
      </c>
      <c r="F93" s="169" t="s">
        <v>263</v>
      </c>
      <c r="G93" s="170"/>
      <c r="H93" s="169"/>
      <c r="I93" s="169" t="s">
        <v>71</v>
      </c>
      <c r="J93" s="171" t="s">
        <v>135</v>
      </c>
      <c r="K93" s="169" t="s">
        <v>71</v>
      </c>
      <c r="L93" s="172" t="s">
        <v>264</v>
      </c>
      <c r="M93" s="173" t="s">
        <v>265</v>
      </c>
      <c r="N93" s="173" t="s">
        <v>265</v>
      </c>
      <c r="O93" s="173"/>
      <c r="P93" s="174"/>
      <c r="Q93" s="174">
        <v>0</v>
      </c>
      <c r="R93" s="174">
        <v>0</v>
      </c>
      <c r="S93" s="175">
        <f t="shared" ref="S93:S107" si="29">Q93+R93</f>
        <v>0</v>
      </c>
      <c r="T93" s="169">
        <v>0</v>
      </c>
      <c r="U93" s="174">
        <v>0</v>
      </c>
      <c r="V93" s="169">
        <v>4</v>
      </c>
      <c r="W93" s="174">
        <v>302.08</v>
      </c>
      <c r="X93" s="169">
        <v>4</v>
      </c>
      <c r="Y93" s="176">
        <v>1208.32</v>
      </c>
      <c r="Z93" s="176">
        <v>1208.32</v>
      </c>
      <c r="AA93" s="177"/>
    </row>
    <row r="94" spans="1:27" ht="42.75" x14ac:dyDescent="0.25">
      <c r="A94" s="16" t="s">
        <v>69</v>
      </c>
      <c r="B94" s="169" t="s">
        <v>353</v>
      </c>
      <c r="C94" s="219" t="s">
        <v>266</v>
      </c>
      <c r="D94" s="178" t="s">
        <v>267</v>
      </c>
      <c r="E94" s="178" t="s">
        <v>268</v>
      </c>
      <c r="F94" s="178" t="s">
        <v>269</v>
      </c>
      <c r="G94" s="179"/>
      <c r="H94" s="178"/>
      <c r="I94" s="178" t="s">
        <v>71</v>
      </c>
      <c r="J94" s="180" t="s">
        <v>135</v>
      </c>
      <c r="K94" s="178" t="s">
        <v>71</v>
      </c>
      <c r="L94" s="181" t="s">
        <v>270</v>
      </c>
      <c r="M94" s="182" t="s">
        <v>271</v>
      </c>
      <c r="N94" s="182" t="s">
        <v>271</v>
      </c>
      <c r="O94" s="182"/>
      <c r="P94" s="183"/>
      <c r="Q94" s="183">
        <v>0</v>
      </c>
      <c r="R94" s="183">
        <v>0</v>
      </c>
      <c r="S94" s="176">
        <f t="shared" si="29"/>
        <v>0</v>
      </c>
      <c r="T94" s="178">
        <v>0</v>
      </c>
      <c r="U94" s="183">
        <v>0</v>
      </c>
      <c r="V94" s="178">
        <v>2</v>
      </c>
      <c r="W94" s="183">
        <v>55</v>
      </c>
      <c r="X94" s="178">
        <v>2</v>
      </c>
      <c r="Y94" s="176">
        <v>110</v>
      </c>
      <c r="Z94" s="176">
        <v>110</v>
      </c>
      <c r="AA94" s="184"/>
    </row>
    <row r="95" spans="1:27" ht="199.5" x14ac:dyDescent="0.25">
      <c r="A95" s="16" t="s">
        <v>69</v>
      </c>
      <c r="B95" s="169" t="s">
        <v>353</v>
      </c>
      <c r="C95" s="218" t="s">
        <v>272</v>
      </c>
      <c r="D95" s="169" t="s">
        <v>273</v>
      </c>
      <c r="E95" s="169" t="s">
        <v>274</v>
      </c>
      <c r="F95" s="169" t="s">
        <v>275</v>
      </c>
      <c r="G95" s="170"/>
      <c r="H95" s="169"/>
      <c r="I95" s="169" t="s">
        <v>71</v>
      </c>
      <c r="J95" s="171" t="s">
        <v>135</v>
      </c>
      <c r="K95" s="169" t="s">
        <v>71</v>
      </c>
      <c r="L95" s="172" t="s">
        <v>276</v>
      </c>
      <c r="M95" s="173" t="s">
        <v>277</v>
      </c>
      <c r="N95" s="173" t="s">
        <v>277</v>
      </c>
      <c r="O95" s="173"/>
      <c r="P95" s="174"/>
      <c r="Q95" s="174">
        <v>0</v>
      </c>
      <c r="R95" s="174">
        <v>0</v>
      </c>
      <c r="S95" s="175">
        <f t="shared" si="29"/>
        <v>0</v>
      </c>
      <c r="T95" s="169">
        <v>0</v>
      </c>
      <c r="U95" s="174">
        <v>0</v>
      </c>
      <c r="V95" s="169">
        <v>12</v>
      </c>
      <c r="W95" s="183">
        <v>55</v>
      </c>
      <c r="X95" s="169">
        <v>12</v>
      </c>
      <c r="Y95" s="175">
        <v>660</v>
      </c>
      <c r="Z95" s="175">
        <f t="shared" ref="Z95:Z107" si="30">S95+Y95</f>
        <v>660</v>
      </c>
      <c r="AA95" s="177"/>
    </row>
    <row r="96" spans="1:27" ht="42.75" x14ac:dyDescent="0.25">
      <c r="A96" s="16" t="s">
        <v>69</v>
      </c>
      <c r="B96" s="169" t="s">
        <v>353</v>
      </c>
      <c r="C96" s="219" t="s">
        <v>278</v>
      </c>
      <c r="D96" s="178" t="s">
        <v>279</v>
      </c>
      <c r="E96" s="178" t="s">
        <v>280</v>
      </c>
      <c r="F96" s="178" t="s">
        <v>269</v>
      </c>
      <c r="G96" s="179"/>
      <c r="H96" s="178"/>
      <c r="I96" s="178" t="s">
        <v>71</v>
      </c>
      <c r="J96" s="180" t="s">
        <v>135</v>
      </c>
      <c r="K96" s="178" t="s">
        <v>71</v>
      </c>
      <c r="L96" s="181" t="s">
        <v>270</v>
      </c>
      <c r="M96" s="182" t="s">
        <v>281</v>
      </c>
      <c r="N96" s="182" t="s">
        <v>281</v>
      </c>
      <c r="O96" s="182"/>
      <c r="P96" s="183"/>
      <c r="Q96" s="183">
        <v>0</v>
      </c>
      <c r="R96" s="183">
        <v>0</v>
      </c>
      <c r="S96" s="176">
        <f t="shared" si="29"/>
        <v>0</v>
      </c>
      <c r="T96" s="178">
        <v>0</v>
      </c>
      <c r="U96" s="183">
        <v>0</v>
      </c>
      <c r="V96" s="178">
        <v>2</v>
      </c>
      <c r="W96" s="183">
        <v>55</v>
      </c>
      <c r="X96" s="178">
        <v>2</v>
      </c>
      <c r="Y96" s="176">
        <v>110</v>
      </c>
      <c r="Z96" s="176">
        <f t="shared" si="30"/>
        <v>110</v>
      </c>
      <c r="AA96" s="184"/>
    </row>
    <row r="97" spans="1:27" ht="42.75" x14ac:dyDescent="0.25">
      <c r="A97" s="16" t="s">
        <v>69</v>
      </c>
      <c r="B97" s="169" t="s">
        <v>353</v>
      </c>
      <c r="C97" s="220" t="s">
        <v>282</v>
      </c>
      <c r="D97" s="16" t="s">
        <v>283</v>
      </c>
      <c r="E97" s="16" t="s">
        <v>284</v>
      </c>
      <c r="F97" s="16" t="s">
        <v>285</v>
      </c>
      <c r="G97" s="179"/>
      <c r="H97" s="178"/>
      <c r="I97" s="178" t="s">
        <v>71</v>
      </c>
      <c r="J97" s="25" t="s">
        <v>286</v>
      </c>
      <c r="K97" s="178" t="s">
        <v>71</v>
      </c>
      <c r="L97" s="185" t="s">
        <v>287</v>
      </c>
      <c r="M97" s="186" t="s">
        <v>288</v>
      </c>
      <c r="N97" s="186" t="s">
        <v>288</v>
      </c>
      <c r="O97" s="182"/>
      <c r="P97" s="183"/>
      <c r="Q97" s="183">
        <v>0</v>
      </c>
      <c r="R97" s="183">
        <v>0</v>
      </c>
      <c r="S97" s="176">
        <f t="shared" si="29"/>
        <v>0</v>
      </c>
      <c r="T97" s="178">
        <v>0</v>
      </c>
      <c r="U97" s="183">
        <v>527.75</v>
      </c>
      <c r="V97" s="178">
        <v>3</v>
      </c>
      <c r="W97" s="183">
        <v>302.08</v>
      </c>
      <c r="X97" s="178">
        <v>3</v>
      </c>
      <c r="Y97" s="176">
        <f t="shared" ref="Y97:Y105" si="31">(T97*U97)+(V97*W97)</f>
        <v>906.24</v>
      </c>
      <c r="Z97" s="176">
        <f t="shared" si="30"/>
        <v>906.24</v>
      </c>
      <c r="AA97" s="184"/>
    </row>
    <row r="98" spans="1:27" ht="57" x14ac:dyDescent="0.25">
      <c r="A98" s="16" t="s">
        <v>69</v>
      </c>
      <c r="B98" s="169" t="s">
        <v>353</v>
      </c>
      <c r="C98" s="220" t="s">
        <v>289</v>
      </c>
      <c r="D98" s="16" t="s">
        <v>290</v>
      </c>
      <c r="E98" s="16" t="s">
        <v>284</v>
      </c>
      <c r="F98" s="16" t="s">
        <v>285</v>
      </c>
      <c r="G98" s="179"/>
      <c r="H98" s="178"/>
      <c r="I98" s="178" t="s">
        <v>71</v>
      </c>
      <c r="J98" s="25" t="s">
        <v>286</v>
      </c>
      <c r="K98" s="178" t="s">
        <v>71</v>
      </c>
      <c r="L98" s="185" t="s">
        <v>291</v>
      </c>
      <c r="M98" s="186" t="s">
        <v>292</v>
      </c>
      <c r="N98" s="186" t="s">
        <v>292</v>
      </c>
      <c r="O98" s="182"/>
      <c r="P98" s="183"/>
      <c r="Q98" s="183">
        <v>0</v>
      </c>
      <c r="R98" s="183">
        <v>0</v>
      </c>
      <c r="S98" s="176">
        <f t="shared" si="29"/>
        <v>0</v>
      </c>
      <c r="T98" s="178">
        <v>0</v>
      </c>
      <c r="U98" s="183">
        <v>527.75</v>
      </c>
      <c r="V98" s="178">
        <v>4</v>
      </c>
      <c r="W98" s="183">
        <v>302.08</v>
      </c>
      <c r="X98" s="178">
        <v>4</v>
      </c>
      <c r="Y98" s="176">
        <f t="shared" si="31"/>
        <v>1208.32</v>
      </c>
      <c r="Z98" s="176">
        <f t="shared" si="30"/>
        <v>1208.32</v>
      </c>
      <c r="AA98" s="184"/>
    </row>
    <row r="99" spans="1:27" ht="128.25" x14ac:dyDescent="0.25">
      <c r="A99" s="16" t="s">
        <v>69</v>
      </c>
      <c r="B99" s="169" t="s">
        <v>353</v>
      </c>
      <c r="C99" s="220" t="s">
        <v>293</v>
      </c>
      <c r="D99" s="16" t="s">
        <v>294</v>
      </c>
      <c r="E99" s="16" t="s">
        <v>295</v>
      </c>
      <c r="F99" s="16" t="s">
        <v>296</v>
      </c>
      <c r="G99" s="179"/>
      <c r="H99" s="178"/>
      <c r="I99" s="178" t="s">
        <v>71</v>
      </c>
      <c r="J99" s="25" t="s">
        <v>135</v>
      </c>
      <c r="K99" s="178" t="s">
        <v>71</v>
      </c>
      <c r="L99" s="185" t="s">
        <v>297</v>
      </c>
      <c r="M99" s="186" t="s">
        <v>298</v>
      </c>
      <c r="N99" s="186" t="s">
        <v>298</v>
      </c>
      <c r="O99" s="182"/>
      <c r="P99" s="183"/>
      <c r="Q99" s="183">
        <v>0</v>
      </c>
      <c r="R99" s="183">
        <v>0</v>
      </c>
      <c r="S99" s="176">
        <f t="shared" si="29"/>
        <v>0</v>
      </c>
      <c r="T99" s="178">
        <v>0</v>
      </c>
      <c r="U99" s="183">
        <v>0</v>
      </c>
      <c r="V99" s="178">
        <v>8</v>
      </c>
      <c r="W99" s="183">
        <v>302.08</v>
      </c>
      <c r="X99" s="178">
        <v>8</v>
      </c>
      <c r="Y99" s="176">
        <f t="shared" si="31"/>
        <v>2416.64</v>
      </c>
      <c r="Z99" s="176">
        <f t="shared" si="30"/>
        <v>2416.64</v>
      </c>
      <c r="AA99" s="184"/>
    </row>
    <row r="100" spans="1:27" ht="42.75" x14ac:dyDescent="0.25">
      <c r="A100" s="16" t="s">
        <v>69</v>
      </c>
      <c r="B100" s="169" t="s">
        <v>353</v>
      </c>
      <c r="C100" s="221" t="s">
        <v>299</v>
      </c>
      <c r="D100" s="15" t="s">
        <v>300</v>
      </c>
      <c r="E100" s="169" t="s">
        <v>301</v>
      </c>
      <c r="F100" s="15" t="s">
        <v>302</v>
      </c>
      <c r="G100" s="170"/>
      <c r="H100" s="169"/>
      <c r="I100" s="169" t="s">
        <v>71</v>
      </c>
      <c r="J100" s="171" t="s">
        <v>135</v>
      </c>
      <c r="K100" s="169" t="s">
        <v>71</v>
      </c>
      <c r="L100" s="172" t="s">
        <v>303</v>
      </c>
      <c r="M100" s="173" t="s">
        <v>304</v>
      </c>
      <c r="N100" s="173" t="s">
        <v>304</v>
      </c>
      <c r="O100" s="173"/>
      <c r="P100" s="174"/>
      <c r="Q100" s="174">
        <v>0</v>
      </c>
      <c r="R100" s="174">
        <v>0</v>
      </c>
      <c r="S100" s="175">
        <f t="shared" si="29"/>
        <v>0</v>
      </c>
      <c r="T100" s="169">
        <v>0</v>
      </c>
      <c r="U100" s="174">
        <v>0</v>
      </c>
      <c r="V100" s="169">
        <v>2</v>
      </c>
      <c r="W100" s="183">
        <v>302.08</v>
      </c>
      <c r="X100" s="169">
        <v>2</v>
      </c>
      <c r="Y100" s="175">
        <f t="shared" si="31"/>
        <v>604.16</v>
      </c>
      <c r="Z100" s="175">
        <f t="shared" si="30"/>
        <v>604.16</v>
      </c>
      <c r="AA100" s="177"/>
    </row>
    <row r="101" spans="1:27" ht="71.25" x14ac:dyDescent="0.25">
      <c r="A101" s="16" t="s">
        <v>69</v>
      </c>
      <c r="B101" s="169" t="s">
        <v>353</v>
      </c>
      <c r="C101" s="222" t="s">
        <v>305</v>
      </c>
      <c r="D101" s="187">
        <v>169919.9</v>
      </c>
      <c r="E101" s="188" t="s">
        <v>284</v>
      </c>
      <c r="F101" s="15" t="s">
        <v>306</v>
      </c>
      <c r="G101" s="170"/>
      <c r="H101" s="171"/>
      <c r="I101" s="171" t="s">
        <v>71</v>
      </c>
      <c r="J101" s="188" t="s">
        <v>135</v>
      </c>
      <c r="K101" s="171" t="s">
        <v>71</v>
      </c>
      <c r="L101" s="189" t="s">
        <v>307</v>
      </c>
      <c r="M101" s="190" t="s">
        <v>308</v>
      </c>
      <c r="N101" s="190" t="s">
        <v>308</v>
      </c>
      <c r="O101" s="191"/>
      <c r="P101" s="192"/>
      <c r="Q101" s="192">
        <v>0</v>
      </c>
      <c r="R101" s="192">
        <v>0</v>
      </c>
      <c r="S101" s="192">
        <f t="shared" si="29"/>
        <v>0</v>
      </c>
      <c r="T101" s="171">
        <v>0</v>
      </c>
      <c r="U101" s="192">
        <v>0</v>
      </c>
      <c r="V101" s="171">
        <v>3</v>
      </c>
      <c r="W101" s="183">
        <v>302.08</v>
      </c>
      <c r="X101" s="171">
        <v>3</v>
      </c>
      <c r="Y101" s="192">
        <f t="shared" si="31"/>
        <v>906.24</v>
      </c>
      <c r="Z101" s="192">
        <f t="shared" si="30"/>
        <v>906.24</v>
      </c>
      <c r="AA101" s="193"/>
    </row>
    <row r="102" spans="1:27" ht="28.5" x14ac:dyDescent="0.25">
      <c r="A102" s="16" t="s">
        <v>69</v>
      </c>
      <c r="B102" s="169" t="s">
        <v>353</v>
      </c>
      <c r="C102" s="218" t="s">
        <v>309</v>
      </c>
      <c r="D102" s="169" t="s">
        <v>310</v>
      </c>
      <c r="E102" s="169" t="s">
        <v>284</v>
      </c>
      <c r="F102" s="169" t="s">
        <v>311</v>
      </c>
      <c r="G102" s="170"/>
      <c r="H102" s="169"/>
      <c r="I102" s="169" t="s">
        <v>71</v>
      </c>
      <c r="J102" s="171" t="s">
        <v>135</v>
      </c>
      <c r="K102" s="169" t="s">
        <v>71</v>
      </c>
      <c r="L102" s="172" t="s">
        <v>312</v>
      </c>
      <c r="M102" s="173" t="s">
        <v>313</v>
      </c>
      <c r="N102" s="173" t="s">
        <v>313</v>
      </c>
      <c r="O102" s="173"/>
      <c r="P102" s="174"/>
      <c r="Q102" s="174">
        <v>0</v>
      </c>
      <c r="R102" s="174">
        <v>0</v>
      </c>
      <c r="S102" s="175">
        <f t="shared" si="29"/>
        <v>0</v>
      </c>
      <c r="T102" s="169">
        <v>0</v>
      </c>
      <c r="U102" s="174">
        <v>0</v>
      </c>
      <c r="V102" s="169">
        <v>2</v>
      </c>
      <c r="W102" s="183">
        <v>302.08</v>
      </c>
      <c r="X102" s="169">
        <v>2</v>
      </c>
      <c r="Y102" s="175">
        <f t="shared" si="31"/>
        <v>604.16</v>
      </c>
      <c r="Z102" s="175">
        <f t="shared" si="30"/>
        <v>604.16</v>
      </c>
      <c r="AA102" s="177"/>
    </row>
    <row r="103" spans="1:27" ht="57" x14ac:dyDescent="0.25">
      <c r="A103" s="16" t="s">
        <v>69</v>
      </c>
      <c r="B103" s="169" t="s">
        <v>353</v>
      </c>
      <c r="C103" s="218" t="s">
        <v>314</v>
      </c>
      <c r="D103" s="169" t="s">
        <v>315</v>
      </c>
      <c r="E103" s="169" t="s">
        <v>284</v>
      </c>
      <c r="F103" s="15" t="s">
        <v>296</v>
      </c>
      <c r="G103" s="170"/>
      <c r="H103" s="169"/>
      <c r="I103" s="169" t="s">
        <v>71</v>
      </c>
      <c r="J103" s="171" t="s">
        <v>135</v>
      </c>
      <c r="K103" s="169" t="s">
        <v>71</v>
      </c>
      <c r="L103" s="172" t="s">
        <v>316</v>
      </c>
      <c r="M103" s="173" t="s">
        <v>317</v>
      </c>
      <c r="N103" s="173" t="s">
        <v>317</v>
      </c>
      <c r="O103" s="173"/>
      <c r="P103" s="174"/>
      <c r="Q103" s="174">
        <v>0</v>
      </c>
      <c r="R103" s="174">
        <v>0</v>
      </c>
      <c r="S103" s="175">
        <f t="shared" si="29"/>
        <v>0</v>
      </c>
      <c r="T103" s="169">
        <v>0</v>
      </c>
      <c r="U103" s="174">
        <v>0</v>
      </c>
      <c r="V103" s="169">
        <v>3</v>
      </c>
      <c r="W103" s="183">
        <v>302.08</v>
      </c>
      <c r="X103" s="169">
        <v>3</v>
      </c>
      <c r="Y103" s="175">
        <f t="shared" si="31"/>
        <v>906.24</v>
      </c>
      <c r="Z103" s="175">
        <f t="shared" si="30"/>
        <v>906.24</v>
      </c>
      <c r="AA103" s="177"/>
    </row>
    <row r="104" spans="1:27" ht="57" x14ac:dyDescent="0.25">
      <c r="A104" s="16" t="s">
        <v>69</v>
      </c>
      <c r="B104" s="169" t="s">
        <v>353</v>
      </c>
      <c r="C104" s="221" t="s">
        <v>299</v>
      </c>
      <c r="D104" s="15" t="s">
        <v>300</v>
      </c>
      <c r="E104" s="169" t="s">
        <v>301</v>
      </c>
      <c r="F104" s="15" t="s">
        <v>296</v>
      </c>
      <c r="G104" s="170"/>
      <c r="H104" s="169"/>
      <c r="I104" s="169" t="s">
        <v>71</v>
      </c>
      <c r="J104" s="171" t="s">
        <v>135</v>
      </c>
      <c r="K104" s="169" t="s">
        <v>71</v>
      </c>
      <c r="L104" s="172" t="s">
        <v>316</v>
      </c>
      <c r="M104" s="173" t="s">
        <v>317</v>
      </c>
      <c r="N104" s="173" t="s">
        <v>317</v>
      </c>
      <c r="O104" s="173"/>
      <c r="P104" s="174"/>
      <c r="Q104" s="174">
        <v>0</v>
      </c>
      <c r="R104" s="174">
        <v>0</v>
      </c>
      <c r="S104" s="175">
        <f t="shared" si="29"/>
        <v>0</v>
      </c>
      <c r="T104" s="169">
        <v>0</v>
      </c>
      <c r="U104" s="174">
        <v>0</v>
      </c>
      <c r="V104" s="169">
        <v>3</v>
      </c>
      <c r="W104" s="183">
        <v>302.08</v>
      </c>
      <c r="X104" s="169">
        <v>3</v>
      </c>
      <c r="Y104" s="175">
        <f t="shared" si="31"/>
        <v>906.24</v>
      </c>
      <c r="Z104" s="175">
        <f t="shared" si="30"/>
        <v>906.24</v>
      </c>
      <c r="AA104" s="177"/>
    </row>
    <row r="105" spans="1:27" ht="42.75" x14ac:dyDescent="0.25">
      <c r="A105" s="16" t="s">
        <v>69</v>
      </c>
      <c r="B105" s="169" t="s">
        <v>353</v>
      </c>
      <c r="C105" s="218" t="s">
        <v>318</v>
      </c>
      <c r="D105" s="169" t="s">
        <v>319</v>
      </c>
      <c r="E105" s="169" t="s">
        <v>320</v>
      </c>
      <c r="F105" s="169" t="s">
        <v>296</v>
      </c>
      <c r="G105" s="170"/>
      <c r="H105" s="169"/>
      <c r="I105" s="169" t="s">
        <v>71</v>
      </c>
      <c r="J105" s="171" t="s">
        <v>135</v>
      </c>
      <c r="K105" s="169" t="s">
        <v>71</v>
      </c>
      <c r="L105" s="172" t="s">
        <v>321</v>
      </c>
      <c r="M105" s="173" t="s">
        <v>322</v>
      </c>
      <c r="N105" s="173" t="s">
        <v>322</v>
      </c>
      <c r="O105" s="173"/>
      <c r="P105" s="174"/>
      <c r="Q105" s="174">
        <v>0</v>
      </c>
      <c r="R105" s="174">
        <v>0</v>
      </c>
      <c r="S105" s="175">
        <f t="shared" si="29"/>
        <v>0</v>
      </c>
      <c r="T105" s="169">
        <v>0</v>
      </c>
      <c r="U105" s="174">
        <v>0</v>
      </c>
      <c r="V105" s="169">
        <v>3</v>
      </c>
      <c r="W105" s="183">
        <v>302.08</v>
      </c>
      <c r="X105" s="169">
        <v>3</v>
      </c>
      <c r="Y105" s="175">
        <f t="shared" si="31"/>
        <v>906.24</v>
      </c>
      <c r="Z105" s="175">
        <f t="shared" si="30"/>
        <v>906.24</v>
      </c>
      <c r="AA105" s="177"/>
    </row>
    <row r="106" spans="1:27" ht="28.5" x14ac:dyDescent="0.25">
      <c r="A106" s="16" t="s">
        <v>69</v>
      </c>
      <c r="B106" s="169" t="s">
        <v>353</v>
      </c>
      <c r="C106" s="223" t="s">
        <v>323</v>
      </c>
      <c r="D106" s="171" t="s">
        <v>324</v>
      </c>
      <c r="E106" s="171" t="s">
        <v>284</v>
      </c>
      <c r="F106" s="188" t="s">
        <v>296</v>
      </c>
      <c r="G106" s="170"/>
      <c r="H106" s="171"/>
      <c r="I106" s="171" t="s">
        <v>71</v>
      </c>
      <c r="J106" s="171" t="s">
        <v>135</v>
      </c>
      <c r="K106" s="171" t="s">
        <v>71</v>
      </c>
      <c r="L106" s="194" t="s">
        <v>325</v>
      </c>
      <c r="M106" s="191" t="s">
        <v>281</v>
      </c>
      <c r="N106" s="191" t="s">
        <v>281</v>
      </c>
      <c r="O106" s="191"/>
      <c r="P106" s="192"/>
      <c r="Q106" s="192">
        <v>0</v>
      </c>
      <c r="R106" s="192">
        <v>0</v>
      </c>
      <c r="S106" s="192">
        <f t="shared" si="29"/>
        <v>0</v>
      </c>
      <c r="T106" s="171">
        <v>0</v>
      </c>
      <c r="U106" s="192">
        <v>0</v>
      </c>
      <c r="V106" s="171">
        <v>2</v>
      </c>
      <c r="W106" s="183">
        <v>302.08</v>
      </c>
      <c r="X106" s="171">
        <v>2</v>
      </c>
      <c r="Y106" s="192">
        <v>604.16</v>
      </c>
      <c r="Z106" s="192">
        <f t="shared" si="30"/>
        <v>604.16</v>
      </c>
      <c r="AA106" s="193"/>
    </row>
    <row r="107" spans="1:27" ht="71.25" x14ac:dyDescent="0.25">
      <c r="A107" s="16" t="s">
        <v>69</v>
      </c>
      <c r="B107" s="169" t="s">
        <v>353</v>
      </c>
      <c r="C107" s="218" t="s">
        <v>326</v>
      </c>
      <c r="D107" s="169" t="s">
        <v>327</v>
      </c>
      <c r="E107" s="169" t="s">
        <v>320</v>
      </c>
      <c r="F107" s="169" t="s">
        <v>328</v>
      </c>
      <c r="G107" s="170"/>
      <c r="H107" s="169"/>
      <c r="I107" s="169" t="s">
        <v>71</v>
      </c>
      <c r="J107" s="171" t="s">
        <v>329</v>
      </c>
      <c r="K107" s="169" t="s">
        <v>71</v>
      </c>
      <c r="L107" s="172" t="s">
        <v>330</v>
      </c>
      <c r="M107" s="173" t="s">
        <v>331</v>
      </c>
      <c r="N107" s="173" t="s">
        <v>331</v>
      </c>
      <c r="O107" s="173"/>
      <c r="P107" s="174"/>
      <c r="Q107" s="174">
        <v>0</v>
      </c>
      <c r="R107" s="174">
        <v>0</v>
      </c>
      <c r="S107" s="175">
        <f t="shared" si="29"/>
        <v>0</v>
      </c>
      <c r="T107" s="169">
        <v>0</v>
      </c>
      <c r="U107" s="174">
        <v>0</v>
      </c>
      <c r="V107" s="169">
        <v>4</v>
      </c>
      <c r="W107" s="183">
        <v>302.08</v>
      </c>
      <c r="X107" s="169">
        <v>4</v>
      </c>
      <c r="Y107" s="175">
        <f t="shared" ref="Y107" si="32">(T107*U107)+(V107*W107)</f>
        <v>1208.32</v>
      </c>
      <c r="Z107" s="175">
        <f t="shared" si="30"/>
        <v>1208.32</v>
      </c>
      <c r="AA107" s="177"/>
    </row>
    <row r="108" spans="1:27" ht="42.75" x14ac:dyDescent="0.25">
      <c r="A108" s="16" t="s">
        <v>69</v>
      </c>
      <c r="B108" s="195" t="s">
        <v>354</v>
      </c>
      <c r="C108" s="224" t="s">
        <v>332</v>
      </c>
      <c r="D108" s="195" t="s">
        <v>333</v>
      </c>
      <c r="E108" s="196" t="s">
        <v>334</v>
      </c>
      <c r="F108" s="196" t="s">
        <v>335</v>
      </c>
      <c r="G108" s="197"/>
      <c r="H108" s="195"/>
      <c r="I108" s="195" t="s">
        <v>71</v>
      </c>
      <c r="J108" s="198" t="s">
        <v>141</v>
      </c>
      <c r="K108" s="195" t="s">
        <v>71</v>
      </c>
      <c r="L108" s="199" t="s">
        <v>336</v>
      </c>
      <c r="M108" s="200">
        <v>46043</v>
      </c>
      <c r="N108" s="201">
        <v>46045</v>
      </c>
      <c r="O108" s="201"/>
      <c r="P108" s="202"/>
      <c r="Q108" s="202">
        <v>0</v>
      </c>
      <c r="R108" s="202">
        <v>0</v>
      </c>
      <c r="S108" s="203">
        <v>0</v>
      </c>
      <c r="T108" s="195">
        <v>2</v>
      </c>
      <c r="U108" s="202">
        <v>120</v>
      </c>
      <c r="V108" s="195">
        <v>0</v>
      </c>
      <c r="W108" s="202">
        <v>55</v>
      </c>
      <c r="X108" s="195">
        <v>2</v>
      </c>
      <c r="Y108" s="203">
        <v>240</v>
      </c>
      <c r="Z108" s="203">
        <v>240</v>
      </c>
      <c r="AA108" s="204" t="s">
        <v>337</v>
      </c>
    </row>
    <row r="109" spans="1:27" ht="42.75" x14ac:dyDescent="0.25">
      <c r="A109" s="16" t="s">
        <v>69</v>
      </c>
      <c r="B109" s="195" t="s">
        <v>354</v>
      </c>
      <c r="C109" s="224" t="s">
        <v>332</v>
      </c>
      <c r="D109" s="195" t="s">
        <v>338</v>
      </c>
      <c r="E109" s="196" t="s">
        <v>334</v>
      </c>
      <c r="F109" s="196" t="s">
        <v>335</v>
      </c>
      <c r="G109" s="197"/>
      <c r="H109" s="195"/>
      <c r="I109" s="195" t="s">
        <v>71</v>
      </c>
      <c r="J109" s="198" t="s">
        <v>141</v>
      </c>
      <c r="K109" s="195" t="s">
        <v>71</v>
      </c>
      <c r="L109" s="199" t="s">
        <v>336</v>
      </c>
      <c r="M109" s="200">
        <v>46036</v>
      </c>
      <c r="N109" s="201">
        <v>46037</v>
      </c>
      <c r="O109" s="201"/>
      <c r="P109" s="202"/>
      <c r="Q109" s="202">
        <v>0</v>
      </c>
      <c r="R109" s="202">
        <v>0</v>
      </c>
      <c r="S109" s="203">
        <v>0</v>
      </c>
      <c r="T109" s="195">
        <v>1</v>
      </c>
      <c r="U109" s="202">
        <v>120</v>
      </c>
      <c r="V109" s="195">
        <v>0</v>
      </c>
      <c r="W109" s="202">
        <v>55</v>
      </c>
      <c r="X109" s="195">
        <v>1</v>
      </c>
      <c r="Y109" s="203">
        <v>120</v>
      </c>
      <c r="Z109" s="203">
        <v>120</v>
      </c>
      <c r="AA109" s="204" t="s">
        <v>337</v>
      </c>
    </row>
    <row r="110" spans="1:27" ht="42.75" x14ac:dyDescent="0.25">
      <c r="A110" s="16" t="s">
        <v>69</v>
      </c>
      <c r="B110" s="195" t="s">
        <v>354</v>
      </c>
      <c r="C110" s="224" t="s">
        <v>332</v>
      </c>
      <c r="D110" s="195" t="s">
        <v>338</v>
      </c>
      <c r="E110" s="196" t="s">
        <v>334</v>
      </c>
      <c r="F110" s="196" t="s">
        <v>339</v>
      </c>
      <c r="G110" s="197"/>
      <c r="H110" s="195"/>
      <c r="I110" s="195" t="s">
        <v>71</v>
      </c>
      <c r="J110" s="198" t="s">
        <v>141</v>
      </c>
      <c r="K110" s="195" t="s">
        <v>71</v>
      </c>
      <c r="L110" s="199" t="s">
        <v>72</v>
      </c>
      <c r="M110" s="200">
        <v>46030</v>
      </c>
      <c r="N110" s="201">
        <v>46031</v>
      </c>
      <c r="O110" s="201"/>
      <c r="P110" s="202"/>
      <c r="Q110" s="202">
        <v>0</v>
      </c>
      <c r="R110" s="202">
        <v>0</v>
      </c>
      <c r="S110" s="203">
        <v>0</v>
      </c>
      <c r="T110" s="195">
        <v>1</v>
      </c>
      <c r="U110" s="202">
        <v>120</v>
      </c>
      <c r="V110" s="195">
        <v>0</v>
      </c>
      <c r="W110" s="202">
        <v>55</v>
      </c>
      <c r="X110" s="195">
        <v>1</v>
      </c>
      <c r="Y110" s="203">
        <v>120</v>
      </c>
      <c r="Z110" s="203">
        <v>120</v>
      </c>
      <c r="AA110" s="204" t="s">
        <v>337</v>
      </c>
    </row>
    <row r="111" spans="1:27" ht="45" x14ac:dyDescent="0.25">
      <c r="A111" s="16" t="s">
        <v>69</v>
      </c>
      <c r="B111" s="195" t="s">
        <v>354</v>
      </c>
      <c r="C111" s="224" t="s">
        <v>340</v>
      </c>
      <c r="D111" s="196" t="s">
        <v>341</v>
      </c>
      <c r="E111" s="195" t="s">
        <v>342</v>
      </c>
      <c r="F111" s="205" t="s">
        <v>343</v>
      </c>
      <c r="G111" s="197"/>
      <c r="H111" s="195"/>
      <c r="I111" s="195" t="s">
        <v>71</v>
      </c>
      <c r="J111" s="198" t="s">
        <v>141</v>
      </c>
      <c r="K111" s="195" t="s">
        <v>71</v>
      </c>
      <c r="L111" s="199" t="s">
        <v>72</v>
      </c>
      <c r="M111" s="200">
        <v>46034</v>
      </c>
      <c r="N111" s="201">
        <v>46037</v>
      </c>
      <c r="O111" s="201"/>
      <c r="P111" s="202"/>
      <c r="Q111" s="202">
        <v>0</v>
      </c>
      <c r="R111" s="202">
        <v>0</v>
      </c>
      <c r="S111" s="203">
        <v>0</v>
      </c>
      <c r="T111" s="195">
        <v>3</v>
      </c>
      <c r="U111" s="202">
        <v>604.16999999999996</v>
      </c>
      <c r="V111" s="195">
        <v>0</v>
      </c>
      <c r="W111" s="202">
        <v>302.08</v>
      </c>
      <c r="X111" s="195">
        <v>3</v>
      </c>
      <c r="Y111" s="203">
        <f>(T111*U111)+(V111*W111)</f>
        <v>1812.5099999999998</v>
      </c>
      <c r="Z111" s="203">
        <f>S111+Y111</f>
        <v>1812.5099999999998</v>
      </c>
      <c r="AA111" s="204" t="s">
        <v>337</v>
      </c>
    </row>
    <row r="112" spans="1:27" ht="57" x14ac:dyDescent="0.25">
      <c r="A112" s="16" t="s">
        <v>69</v>
      </c>
      <c r="B112" s="195" t="s">
        <v>354</v>
      </c>
      <c r="C112" s="224" t="s">
        <v>344</v>
      </c>
      <c r="D112" s="196" t="s">
        <v>345</v>
      </c>
      <c r="E112" s="195" t="s">
        <v>346</v>
      </c>
      <c r="F112" s="196" t="s">
        <v>347</v>
      </c>
      <c r="G112" s="197"/>
      <c r="H112" s="195"/>
      <c r="I112" s="195" t="s">
        <v>71</v>
      </c>
      <c r="J112" s="198" t="s">
        <v>348</v>
      </c>
      <c r="K112" s="195" t="s">
        <v>71</v>
      </c>
      <c r="L112" s="196" t="s">
        <v>349</v>
      </c>
      <c r="M112" s="200" t="s">
        <v>350</v>
      </c>
      <c r="N112" s="200" t="s">
        <v>351</v>
      </c>
      <c r="O112" s="201"/>
      <c r="P112" s="202"/>
      <c r="Q112" s="202">
        <v>0</v>
      </c>
      <c r="R112" s="202">
        <v>0</v>
      </c>
      <c r="S112" s="203">
        <f>Q112+R112</f>
        <v>0</v>
      </c>
      <c r="T112" s="195">
        <v>4</v>
      </c>
      <c r="U112" s="202">
        <v>604.16999999999996</v>
      </c>
      <c r="V112" s="195">
        <v>0</v>
      </c>
      <c r="W112" s="202">
        <v>302.08</v>
      </c>
      <c r="X112" s="195">
        <v>3</v>
      </c>
      <c r="Y112" s="203">
        <f>(T112*U112)+(V112*W112)</f>
        <v>2416.6799999999998</v>
      </c>
      <c r="Z112" s="203">
        <f>S112+Y112</f>
        <v>2416.6799999999998</v>
      </c>
      <c r="AA112" s="204" t="s">
        <v>337</v>
      </c>
    </row>
    <row r="113" spans="1:27" x14ac:dyDescent="0.25">
      <c r="A113" s="7"/>
      <c r="B113" s="5"/>
      <c r="C113" s="8"/>
      <c r="D113" s="9"/>
      <c r="E113" s="9"/>
      <c r="F113" s="9"/>
      <c r="G113" s="10"/>
      <c r="H113" s="10"/>
      <c r="I113" s="10"/>
      <c r="J113" s="10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x14ac:dyDescent="0.25">
      <c r="A114" s="330" t="s">
        <v>39</v>
      </c>
      <c r="B114" s="331"/>
      <c r="C114" s="331"/>
      <c r="D114" s="331"/>
      <c r="E114" s="331"/>
      <c r="F114" s="331"/>
      <c r="G114" s="331"/>
      <c r="H114" s="331"/>
      <c r="I114" s="331"/>
      <c r="J114" s="331"/>
      <c r="K114" s="331"/>
      <c r="L114" s="33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s="332" t="s">
        <v>40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7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s="325" t="s">
        <v>41</v>
      </c>
      <c r="B116" s="326"/>
      <c r="C116" s="326"/>
      <c r="D116" s="326"/>
      <c r="E116" s="326"/>
      <c r="F116" s="326"/>
      <c r="G116" s="326"/>
      <c r="H116" s="326"/>
      <c r="I116" s="326"/>
      <c r="J116" s="326"/>
      <c r="K116" s="326"/>
      <c r="L116" s="327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s="325" t="s">
        <v>42</v>
      </c>
      <c r="B117" s="326"/>
      <c r="C117" s="326"/>
      <c r="D117" s="326"/>
      <c r="E117" s="326"/>
      <c r="F117" s="326"/>
      <c r="G117" s="326"/>
      <c r="H117" s="326"/>
      <c r="I117" s="326"/>
      <c r="J117" s="326"/>
      <c r="K117" s="326"/>
      <c r="L117" s="327"/>
      <c r="M117" s="9"/>
      <c r="N117" s="9"/>
      <c r="O117" s="9"/>
      <c r="P117" s="9"/>
      <c r="Q117" s="9"/>
      <c r="R117" s="9"/>
      <c r="S117" s="9"/>
      <c r="T117" s="9"/>
      <c r="U117" s="30"/>
      <c r="W117" s="31"/>
      <c r="Y117" s="9"/>
      <c r="Z117" s="9"/>
      <c r="AA117" s="9"/>
    </row>
    <row r="118" spans="1:27" x14ac:dyDescent="0.25">
      <c r="A118" s="325" t="s">
        <v>43</v>
      </c>
      <c r="B118" s="326"/>
      <c r="C118" s="326"/>
      <c r="D118" s="326"/>
      <c r="E118" s="326"/>
      <c r="F118" s="326"/>
      <c r="G118" s="326"/>
      <c r="H118" s="326"/>
      <c r="I118" s="326"/>
      <c r="J118" s="326"/>
      <c r="K118" s="326"/>
      <c r="L118" s="327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s="325" t="s">
        <v>44</v>
      </c>
      <c r="B119" s="326"/>
      <c r="C119" s="326"/>
      <c r="D119" s="326"/>
      <c r="E119" s="326"/>
      <c r="F119" s="326"/>
      <c r="G119" s="326"/>
      <c r="H119" s="326"/>
      <c r="I119" s="326"/>
      <c r="J119" s="326"/>
      <c r="K119" s="326"/>
      <c r="L119" s="327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s="325" t="s">
        <v>45</v>
      </c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  <c r="L120" s="327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s="325" t="s">
        <v>46</v>
      </c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27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s="325" t="s">
        <v>47</v>
      </c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7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s="325" t="s">
        <v>48</v>
      </c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7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s="325" t="s">
        <v>49</v>
      </c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7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s="325" t="s">
        <v>50</v>
      </c>
      <c r="B125" s="326"/>
      <c r="C125" s="326"/>
      <c r="D125" s="326"/>
      <c r="E125" s="326"/>
      <c r="F125" s="326"/>
      <c r="G125" s="326"/>
      <c r="H125" s="326"/>
      <c r="I125" s="326"/>
      <c r="J125" s="326"/>
      <c r="K125" s="326"/>
      <c r="L125" s="327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s="325" t="s">
        <v>51</v>
      </c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7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s="325" t="s">
        <v>52</v>
      </c>
      <c r="B127" s="326"/>
      <c r="C127" s="326"/>
      <c r="D127" s="326"/>
      <c r="E127" s="326"/>
      <c r="F127" s="326"/>
      <c r="G127" s="326"/>
      <c r="H127" s="326"/>
      <c r="I127" s="326"/>
      <c r="J127" s="326"/>
      <c r="K127" s="326"/>
      <c r="L127" s="327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s="325" t="s">
        <v>53</v>
      </c>
      <c r="B128" s="326"/>
      <c r="C128" s="326"/>
      <c r="D128" s="326"/>
      <c r="E128" s="326"/>
      <c r="F128" s="326"/>
      <c r="G128" s="326"/>
      <c r="H128" s="326"/>
      <c r="I128" s="326"/>
      <c r="J128" s="326"/>
      <c r="K128" s="326"/>
      <c r="L128" s="327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325" t="s">
        <v>54</v>
      </c>
      <c r="B129" s="326"/>
      <c r="C129" s="326"/>
      <c r="D129" s="326"/>
      <c r="E129" s="326"/>
      <c r="F129" s="326"/>
      <c r="G129" s="326"/>
      <c r="H129" s="326"/>
      <c r="I129" s="326"/>
      <c r="J129" s="326"/>
      <c r="K129" s="326"/>
      <c r="L129" s="327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325" t="s">
        <v>55</v>
      </c>
      <c r="B130" s="326"/>
      <c r="C130" s="326"/>
      <c r="D130" s="326"/>
      <c r="E130" s="326"/>
      <c r="F130" s="326"/>
      <c r="G130" s="326"/>
      <c r="H130" s="326"/>
      <c r="I130" s="326"/>
      <c r="J130" s="326"/>
      <c r="K130" s="326"/>
      <c r="L130" s="327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325" t="s">
        <v>56</v>
      </c>
      <c r="B131" s="326"/>
      <c r="C131" s="326"/>
      <c r="D131" s="326"/>
      <c r="E131" s="326"/>
      <c r="F131" s="326"/>
      <c r="G131" s="326"/>
      <c r="H131" s="326"/>
      <c r="I131" s="326"/>
      <c r="J131" s="326"/>
      <c r="K131" s="326"/>
      <c r="L131" s="327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325" t="s">
        <v>57</v>
      </c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7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325" t="s">
        <v>58</v>
      </c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  <c r="L133" s="327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325" t="s">
        <v>59</v>
      </c>
      <c r="B134" s="326"/>
      <c r="C134" s="326"/>
      <c r="D134" s="326"/>
      <c r="E134" s="326"/>
      <c r="F134" s="326"/>
      <c r="G134" s="326"/>
      <c r="H134" s="326"/>
      <c r="I134" s="326"/>
      <c r="J134" s="326"/>
      <c r="K134" s="326"/>
      <c r="L134" s="327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325" t="s">
        <v>60</v>
      </c>
      <c r="B135" s="326"/>
      <c r="C135" s="326"/>
      <c r="D135" s="326"/>
      <c r="E135" s="326"/>
      <c r="F135" s="326"/>
      <c r="G135" s="326"/>
      <c r="H135" s="326"/>
      <c r="I135" s="326"/>
      <c r="J135" s="326"/>
      <c r="K135" s="326"/>
      <c r="L135" s="327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325" t="s">
        <v>61</v>
      </c>
      <c r="B136" s="326"/>
      <c r="C136" s="326"/>
      <c r="D136" s="326"/>
      <c r="E136" s="326"/>
      <c r="F136" s="326"/>
      <c r="G136" s="326"/>
      <c r="H136" s="326"/>
      <c r="I136" s="326"/>
      <c r="J136" s="326"/>
      <c r="K136" s="326"/>
      <c r="L136" s="327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325" t="s">
        <v>62</v>
      </c>
      <c r="B137" s="326"/>
      <c r="C137" s="326"/>
      <c r="D137" s="326"/>
      <c r="E137" s="326"/>
      <c r="F137" s="326"/>
      <c r="G137" s="326"/>
      <c r="H137" s="326"/>
      <c r="I137" s="326"/>
      <c r="J137" s="326"/>
      <c r="K137" s="326"/>
      <c r="L137" s="327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325" t="s">
        <v>63</v>
      </c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7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325" t="s">
        <v>64</v>
      </c>
      <c r="B139" s="326"/>
      <c r="C139" s="326"/>
      <c r="D139" s="326"/>
      <c r="E139" s="326"/>
      <c r="F139" s="326"/>
      <c r="G139" s="326"/>
      <c r="H139" s="326"/>
      <c r="I139" s="326"/>
      <c r="J139" s="326"/>
      <c r="K139" s="326"/>
      <c r="L139" s="327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s="325" t="s">
        <v>65</v>
      </c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7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s="325" t="s">
        <v>66</v>
      </c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7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325" t="s">
        <v>67</v>
      </c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7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325" t="s">
        <v>68</v>
      </c>
      <c r="B143" s="326"/>
      <c r="C143" s="326"/>
      <c r="D143" s="326"/>
      <c r="E143" s="326"/>
      <c r="F143" s="326"/>
      <c r="G143" s="326"/>
      <c r="H143" s="326"/>
      <c r="I143" s="326"/>
      <c r="J143" s="326"/>
      <c r="K143" s="326"/>
      <c r="L143" s="327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</sheetData>
  <mergeCells count="63">
    <mergeCell ref="A143:L143"/>
    <mergeCell ref="A137:L137"/>
    <mergeCell ref="A138:L138"/>
    <mergeCell ref="A139:L139"/>
    <mergeCell ref="A140:L140"/>
    <mergeCell ref="A141:L141"/>
    <mergeCell ref="A142:L142"/>
    <mergeCell ref="A121:L121"/>
    <mergeCell ref="A122:L122"/>
    <mergeCell ref="A123:L123"/>
    <mergeCell ref="A136:L136"/>
    <mergeCell ref="A125:L125"/>
    <mergeCell ref="A126:L126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24:L124"/>
    <mergeCell ref="Y6:Y7"/>
    <mergeCell ref="A114:L114"/>
    <mergeCell ref="A115:L115"/>
    <mergeCell ref="A116:L116"/>
    <mergeCell ref="A117:L117"/>
    <mergeCell ref="V6:W6"/>
    <mergeCell ref="X6:X7"/>
    <mergeCell ref="R6:R7"/>
    <mergeCell ref="S6:S7"/>
    <mergeCell ref="T6:U6"/>
    <mergeCell ref="I6:J6"/>
    <mergeCell ref="M6:M7"/>
    <mergeCell ref="A119:L119"/>
    <mergeCell ref="A120:L12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8:L118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10">
    <dataValidation type="list" allowBlank="1" sqref="P8:P12 P61 P41:P45 P14:P15 P47:P58 P17:P39" xr:uid="{00000000-0002-0000-0100-000000000000}">
      <formula1>#REF!</formula1>
    </dataValidation>
    <dataValidation type="list" allowBlank="1" sqref="H61 H41:H45 H58:H59 H47 H14:H15 H53 H93:H107 H17:H39" xr:uid="{420EF517-8778-42A9-BEF1-9C8231C9F8DD}">
      <formula1>"SERVIÇO,CURSO,EVENTO,REUNIÃO,OUTROS"</formula1>
    </dataValidation>
    <dataValidation type="list" allowBlank="1" sqref="P101 P97" xr:uid="{91AE819F-7525-4BF0-AD4D-D6A0F77A9C3E}">
      <formula1>$AD$8:$AD$12</formula1>
    </dataValidation>
    <dataValidation type="list" allowBlank="1" sqref="P106 P99" xr:uid="{9EA1F833-F335-4CFE-B4DF-D0F3ADE7D242}">
      <formula1>$AD$8:$AD$9</formula1>
    </dataValidation>
    <dataValidation type="list" allowBlank="1" sqref="P98 P104 P100" xr:uid="{284AC37E-8027-4E82-9196-112648E443DC}">
      <formula1>$AD$8:$AD$11</formula1>
    </dataValidation>
    <dataValidation type="list" allowBlank="1" sqref="P96" xr:uid="{2DFCE549-1641-43D6-B2EC-1BEB3AEFF1F6}">
      <formula1>$AD$9:$AD$11</formula1>
    </dataValidation>
    <dataValidation type="list" allowBlank="1" sqref="P94" xr:uid="{E3B1595A-5375-4A1F-99CE-0D2C65951A5F}">
      <formula1>$AD$9:$AD$12</formula1>
    </dataValidation>
    <dataValidation type="list" allowBlank="1" sqref="P95 P93 P102:P103 P105 P107" xr:uid="{48838452-5E36-475D-9B5D-02046BA21AB7}">
      <formula1>$AD$8:$AD$10</formula1>
    </dataValidation>
    <dataValidation type="list" allowBlank="1" sqref="P108:P112" xr:uid="{28BD6A6C-AB26-4C1D-B351-2898875CE1AF}">
      <formula1>$AD$8:$AD$12</formula1>
      <formula2>0</formula2>
    </dataValidation>
    <dataValidation type="list" allowBlank="1" sqref="H108:H112" xr:uid="{216F760F-236D-466D-A412-5C21EBC430A4}">
      <formula1>"SERVIÇO,CURSO,EVENTO,REUNIÃO,OUTROS"</formula1>
      <formula2>0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68E7-F1A4-490C-84A6-1B98B1D2B08E}">
  <sheetPr codeName="Planilha2"/>
  <dimension ref="A1:AD170"/>
  <sheetViews>
    <sheetView zoomScale="70" zoomScaleNormal="70" workbookViewId="0">
      <selection activeCell="A13" sqref="A13"/>
    </sheetView>
  </sheetViews>
  <sheetFormatPr defaultColWidth="9.140625" defaultRowHeight="15" x14ac:dyDescent="0.25"/>
  <cols>
    <col min="1" max="1" width="13.42578125" customWidth="1"/>
    <col min="2" max="2" width="16.42578125" customWidth="1"/>
    <col min="3" max="3" width="41.140625" customWidth="1"/>
    <col min="4" max="4" width="11.7109375" customWidth="1"/>
    <col min="5" max="5" width="11.85546875" customWidth="1"/>
    <col min="6" max="6" width="46.140625" customWidth="1"/>
    <col min="7" max="7" width="11.140625" customWidth="1"/>
    <col min="8" max="8" width="12.85546875" customWidth="1"/>
    <col min="12" max="12" width="15.5703125" customWidth="1"/>
    <col min="13" max="13" width="19.140625" bestFit="1" customWidth="1"/>
    <col min="14" max="14" width="23.42578125" bestFit="1" customWidth="1"/>
    <col min="21" max="21" width="11.140625" bestFit="1" customWidth="1"/>
    <col min="23" max="23" width="11.140625" customWidth="1"/>
    <col min="25" max="25" width="13.7109375" customWidth="1"/>
    <col min="26" max="26" width="14.5703125" customWidth="1"/>
    <col min="27" max="27" width="13.42578125" customWidth="1"/>
  </cols>
  <sheetData>
    <row r="1" spans="1:30" ht="21" x14ac:dyDescent="0.35">
      <c r="A1" s="336"/>
      <c r="B1" s="338" t="s">
        <v>0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1"/>
      <c r="AC1" s="1"/>
    </row>
    <row r="2" spans="1:30" ht="21" x14ac:dyDescent="0.35">
      <c r="A2" s="337"/>
      <c r="B2" s="338" t="s">
        <v>76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1"/>
      <c r="AC2" s="1"/>
    </row>
    <row r="3" spans="1:30" ht="21" x14ac:dyDescent="0.35">
      <c r="A3" s="337"/>
      <c r="B3" s="338" t="s">
        <v>1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2"/>
      <c r="AC3" s="2"/>
    </row>
    <row r="4" spans="1:30" x14ac:dyDescent="0.25">
      <c r="A4" s="3" t="s">
        <v>355</v>
      </c>
      <c r="B4" s="4"/>
      <c r="C4" s="339" t="s">
        <v>2</v>
      </c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2"/>
      <c r="AC4" s="2"/>
    </row>
    <row r="5" spans="1:30" x14ac:dyDescent="0.25">
      <c r="A5" s="335" t="s">
        <v>3</v>
      </c>
      <c r="B5" s="327"/>
      <c r="C5" s="335" t="s">
        <v>4</v>
      </c>
      <c r="D5" s="326"/>
      <c r="E5" s="327"/>
      <c r="F5" s="335" t="s">
        <v>5</v>
      </c>
      <c r="G5" s="326"/>
      <c r="H5" s="326"/>
      <c r="I5" s="326"/>
      <c r="J5" s="326"/>
      <c r="K5" s="326"/>
      <c r="L5" s="326"/>
      <c r="M5" s="335" t="s">
        <v>6</v>
      </c>
      <c r="N5" s="326"/>
      <c r="O5" s="326"/>
      <c r="P5" s="326"/>
      <c r="Q5" s="326"/>
      <c r="R5" s="326"/>
      <c r="S5" s="327"/>
      <c r="T5" s="335" t="s">
        <v>7</v>
      </c>
      <c r="U5" s="326"/>
      <c r="V5" s="326"/>
      <c r="W5" s="326"/>
      <c r="X5" s="326"/>
      <c r="Y5" s="327"/>
      <c r="Z5" s="334" t="s">
        <v>8</v>
      </c>
      <c r="AA5" s="334" t="s">
        <v>9</v>
      </c>
      <c r="AB5" s="5"/>
      <c r="AC5" s="5"/>
    </row>
    <row r="6" spans="1:30" x14ac:dyDescent="0.25">
      <c r="A6" s="334" t="s">
        <v>10</v>
      </c>
      <c r="B6" s="334" t="s">
        <v>11</v>
      </c>
      <c r="C6" s="334" t="s">
        <v>12</v>
      </c>
      <c r="D6" s="334" t="s">
        <v>13</v>
      </c>
      <c r="E6" s="334" t="s">
        <v>14</v>
      </c>
      <c r="F6" s="334" t="s">
        <v>15</v>
      </c>
      <c r="G6" s="334" t="s">
        <v>16</v>
      </c>
      <c r="H6" s="334" t="s">
        <v>17</v>
      </c>
      <c r="I6" s="335" t="s">
        <v>18</v>
      </c>
      <c r="J6" s="327"/>
      <c r="K6" s="333" t="s">
        <v>19</v>
      </c>
      <c r="L6" s="327"/>
      <c r="M6" s="334" t="s">
        <v>20</v>
      </c>
      <c r="N6" s="334" t="s">
        <v>21</v>
      </c>
      <c r="O6" s="334" t="s">
        <v>22</v>
      </c>
      <c r="P6" s="334" t="s">
        <v>23</v>
      </c>
      <c r="Q6" s="328" t="s">
        <v>24</v>
      </c>
      <c r="R6" s="328" t="s">
        <v>25</v>
      </c>
      <c r="S6" s="328" t="s">
        <v>26</v>
      </c>
      <c r="T6" s="333" t="s">
        <v>27</v>
      </c>
      <c r="U6" s="327"/>
      <c r="V6" s="333" t="s">
        <v>28</v>
      </c>
      <c r="W6" s="327"/>
      <c r="X6" s="334" t="s">
        <v>29</v>
      </c>
      <c r="Y6" s="328" t="s">
        <v>30</v>
      </c>
      <c r="Z6" s="329"/>
      <c r="AA6" s="329"/>
      <c r="AB6" s="5"/>
      <c r="AC6" s="5"/>
      <c r="AD6" s="5"/>
    </row>
    <row r="7" spans="1:30" ht="45" x14ac:dyDescent="0.25">
      <c r="A7" s="329"/>
      <c r="B7" s="329"/>
      <c r="C7" s="329"/>
      <c r="D7" s="329"/>
      <c r="E7" s="329"/>
      <c r="F7" s="329"/>
      <c r="G7" s="329"/>
      <c r="H7" s="329"/>
      <c r="I7" s="13" t="s">
        <v>31</v>
      </c>
      <c r="J7" s="13" t="s">
        <v>32</v>
      </c>
      <c r="K7" s="13" t="s">
        <v>33</v>
      </c>
      <c r="L7" s="11" t="s">
        <v>34</v>
      </c>
      <c r="M7" s="329"/>
      <c r="N7" s="329"/>
      <c r="O7" s="329"/>
      <c r="P7" s="329"/>
      <c r="Q7" s="329"/>
      <c r="R7" s="329"/>
      <c r="S7" s="329"/>
      <c r="T7" s="13" t="s">
        <v>35</v>
      </c>
      <c r="U7" s="11" t="s">
        <v>36</v>
      </c>
      <c r="V7" s="13" t="s">
        <v>37</v>
      </c>
      <c r="W7" s="11" t="s">
        <v>38</v>
      </c>
      <c r="X7" s="329"/>
      <c r="Y7" s="329"/>
      <c r="Z7" s="329"/>
      <c r="AA7" s="329"/>
      <c r="AB7" s="5"/>
      <c r="AC7" s="5"/>
      <c r="AD7" s="5"/>
    </row>
    <row r="8" spans="1:30" ht="68.25" customHeight="1" x14ac:dyDescent="0.25">
      <c r="A8" s="16" t="s">
        <v>69</v>
      </c>
      <c r="B8" s="16" t="s">
        <v>70</v>
      </c>
      <c r="C8" s="301" t="s">
        <v>356</v>
      </c>
      <c r="D8" s="279" t="s">
        <v>357</v>
      </c>
      <c r="E8" s="28" t="s">
        <v>78</v>
      </c>
      <c r="F8" s="234" t="s">
        <v>358</v>
      </c>
      <c r="G8" s="14"/>
      <c r="H8" s="25" t="s">
        <v>311</v>
      </c>
      <c r="I8" s="16" t="s">
        <v>71</v>
      </c>
      <c r="J8" s="25" t="s">
        <v>72</v>
      </c>
      <c r="K8" s="16" t="s">
        <v>79</v>
      </c>
      <c r="L8" s="24" t="s">
        <v>75</v>
      </c>
      <c r="M8" s="17"/>
      <c r="N8" s="17"/>
      <c r="O8" s="17"/>
      <c r="P8" s="12"/>
      <c r="Q8" s="12"/>
      <c r="R8" s="12"/>
      <c r="S8" s="18"/>
      <c r="T8" s="15">
        <v>4</v>
      </c>
      <c r="U8" s="27">
        <v>906.25</v>
      </c>
      <c r="V8" s="19">
        <v>1</v>
      </c>
      <c r="W8" s="27">
        <v>302.08</v>
      </c>
      <c r="X8" s="15">
        <v>4.5</v>
      </c>
      <c r="Y8" s="236">
        <v>3927.08</v>
      </c>
      <c r="Z8" s="235">
        <v>3927.08</v>
      </c>
      <c r="AA8" s="20"/>
      <c r="AB8" s="5"/>
      <c r="AC8" s="5"/>
      <c r="AD8" s="5"/>
    </row>
    <row r="9" spans="1:30" ht="68.25" customHeight="1" x14ac:dyDescent="0.25">
      <c r="A9" s="16" t="s">
        <v>69</v>
      </c>
      <c r="B9" s="16" t="s">
        <v>70</v>
      </c>
      <c r="C9" s="301" t="s">
        <v>359</v>
      </c>
      <c r="D9" s="280" t="s">
        <v>360</v>
      </c>
      <c r="E9" s="28" t="s">
        <v>78</v>
      </c>
      <c r="F9" s="234" t="s">
        <v>361</v>
      </c>
      <c r="G9" s="14"/>
      <c r="H9" s="25" t="s">
        <v>311</v>
      </c>
      <c r="I9" s="16" t="s">
        <v>71</v>
      </c>
      <c r="J9" s="25" t="s">
        <v>72</v>
      </c>
      <c r="K9" s="16" t="s">
        <v>79</v>
      </c>
      <c r="L9" s="24" t="s">
        <v>75</v>
      </c>
      <c r="M9" s="17"/>
      <c r="N9" s="17"/>
      <c r="O9" s="17"/>
      <c r="P9" s="12"/>
      <c r="Q9" s="12"/>
      <c r="R9" s="12"/>
      <c r="S9" s="18"/>
      <c r="T9" s="15">
        <v>5</v>
      </c>
      <c r="U9" s="27">
        <v>906.25</v>
      </c>
      <c r="V9" s="19">
        <v>1</v>
      </c>
      <c r="W9" s="27">
        <v>302.08</v>
      </c>
      <c r="X9" s="15">
        <v>5.5</v>
      </c>
      <c r="Y9" s="236">
        <v>4833.33</v>
      </c>
      <c r="Z9" s="235">
        <v>4833.33</v>
      </c>
      <c r="AA9" s="20"/>
      <c r="AB9" s="5"/>
      <c r="AC9" s="5"/>
      <c r="AD9" s="5"/>
    </row>
    <row r="10" spans="1:30" ht="68.25" customHeight="1" x14ac:dyDescent="0.25">
      <c r="A10" s="16" t="s">
        <v>69</v>
      </c>
      <c r="B10" s="16" t="s">
        <v>70</v>
      </c>
      <c r="C10" s="301" t="s">
        <v>362</v>
      </c>
      <c r="D10" s="280" t="s">
        <v>363</v>
      </c>
      <c r="E10" s="28" t="s">
        <v>78</v>
      </c>
      <c r="F10" s="234" t="s">
        <v>364</v>
      </c>
      <c r="G10" s="14"/>
      <c r="H10" s="25" t="s">
        <v>311</v>
      </c>
      <c r="I10" s="16" t="s">
        <v>71</v>
      </c>
      <c r="J10" s="25" t="s">
        <v>72</v>
      </c>
      <c r="K10" s="16" t="s">
        <v>79</v>
      </c>
      <c r="L10" s="24" t="s">
        <v>75</v>
      </c>
      <c r="M10" s="17"/>
      <c r="N10" s="17"/>
      <c r="O10" s="17"/>
      <c r="P10" s="12"/>
      <c r="Q10" s="12"/>
      <c r="R10" s="12"/>
      <c r="S10" s="18"/>
      <c r="T10" s="15">
        <v>4</v>
      </c>
      <c r="U10" s="27">
        <v>906.25</v>
      </c>
      <c r="V10" s="19">
        <v>1</v>
      </c>
      <c r="W10" s="27">
        <v>302.08</v>
      </c>
      <c r="X10" s="15">
        <v>4.5</v>
      </c>
      <c r="Y10" s="236">
        <v>3927.08</v>
      </c>
      <c r="Z10" s="235">
        <v>3927.08</v>
      </c>
      <c r="AA10" s="20"/>
      <c r="AB10" s="5"/>
      <c r="AC10" s="5"/>
      <c r="AD10" s="5"/>
    </row>
    <row r="11" spans="1:30" ht="68.25" customHeight="1" x14ac:dyDescent="0.25">
      <c r="A11" s="16" t="s">
        <v>69</v>
      </c>
      <c r="B11" s="242" t="s">
        <v>365</v>
      </c>
      <c r="C11" s="245" t="s">
        <v>356</v>
      </c>
      <c r="D11" s="281" t="s">
        <v>366</v>
      </c>
      <c r="E11" s="244" t="s">
        <v>78</v>
      </c>
      <c r="F11" s="247" t="s">
        <v>367</v>
      </c>
      <c r="G11" s="243"/>
      <c r="H11" s="232" t="s">
        <v>311</v>
      </c>
      <c r="I11" s="237" t="s">
        <v>71</v>
      </c>
      <c r="J11" s="232" t="s">
        <v>72</v>
      </c>
      <c r="K11" s="238" t="s">
        <v>79</v>
      </c>
      <c r="L11" s="239" t="s">
        <v>75</v>
      </c>
      <c r="M11" s="14"/>
      <c r="N11" s="246"/>
      <c r="O11" s="239"/>
      <c r="P11" s="240"/>
      <c r="Q11" s="240">
        <v>0</v>
      </c>
      <c r="R11" s="240">
        <v>0</v>
      </c>
      <c r="S11" s="6">
        <v>0</v>
      </c>
      <c r="T11" s="15">
        <v>1</v>
      </c>
      <c r="U11" s="27">
        <v>906.25</v>
      </c>
      <c r="V11" s="19">
        <v>1</v>
      </c>
      <c r="W11" s="27">
        <v>302.08</v>
      </c>
      <c r="X11" s="232">
        <v>0</v>
      </c>
      <c r="Y11" s="6">
        <v>1208.33</v>
      </c>
      <c r="Z11" s="6">
        <v>1208.33</v>
      </c>
      <c r="AA11" s="241"/>
      <c r="AB11" s="5"/>
      <c r="AC11" s="5"/>
      <c r="AD11" s="5"/>
    </row>
    <row r="12" spans="1:30" ht="68.25" customHeight="1" x14ac:dyDescent="0.25">
      <c r="A12" s="16" t="s">
        <v>69</v>
      </c>
      <c r="B12" s="33" t="s">
        <v>352</v>
      </c>
      <c r="C12" s="302" t="s">
        <v>368</v>
      </c>
      <c r="D12" s="282" t="s">
        <v>369</v>
      </c>
      <c r="E12" s="33" t="s">
        <v>96</v>
      </c>
      <c r="F12" s="35" t="s">
        <v>370</v>
      </c>
      <c r="G12" s="32"/>
      <c r="H12" s="32"/>
      <c r="I12" s="33" t="s">
        <v>71</v>
      </c>
      <c r="J12" s="36" t="s">
        <v>72</v>
      </c>
      <c r="K12" s="33" t="s">
        <v>71</v>
      </c>
      <c r="L12" s="34" t="s">
        <v>371</v>
      </c>
      <c r="M12" s="37">
        <v>46079</v>
      </c>
      <c r="N12" s="37">
        <v>46079</v>
      </c>
      <c r="O12" s="32"/>
      <c r="P12" s="32"/>
      <c r="Q12" s="38">
        <v>0</v>
      </c>
      <c r="R12" s="38">
        <v>0</v>
      </c>
      <c r="S12" s="39">
        <v>0</v>
      </c>
      <c r="T12" s="33"/>
      <c r="U12" s="40">
        <v>0</v>
      </c>
      <c r="V12" s="34">
        <v>1</v>
      </c>
      <c r="W12" s="41">
        <v>302.08</v>
      </c>
      <c r="X12" s="34">
        <f>SUM(T12+(V12*0.5))</f>
        <v>0.5</v>
      </c>
      <c r="Y12" s="42">
        <f>( T12*U12)+(V12*W12)</f>
        <v>302.08</v>
      </c>
      <c r="Z12" s="42">
        <f>((T12*U12)+(V12*W12))</f>
        <v>302.08</v>
      </c>
      <c r="AA12" s="43" t="s">
        <v>99</v>
      </c>
      <c r="AB12" s="5"/>
      <c r="AC12" s="5"/>
      <c r="AD12" s="5"/>
    </row>
    <row r="13" spans="1:30" ht="25.5" x14ac:dyDescent="0.25">
      <c r="A13" s="16" t="s">
        <v>69</v>
      </c>
      <c r="B13" s="33" t="s">
        <v>352</v>
      </c>
      <c r="C13" s="233" t="s">
        <v>113</v>
      </c>
      <c r="D13" s="283" t="s">
        <v>114</v>
      </c>
      <c r="E13" s="44" t="s">
        <v>96</v>
      </c>
      <c r="F13" s="44" t="s">
        <v>97</v>
      </c>
      <c r="G13" s="46"/>
      <c r="H13" s="44"/>
      <c r="I13" s="44" t="s">
        <v>71</v>
      </c>
      <c r="J13" s="47" t="s">
        <v>72</v>
      </c>
      <c r="K13" s="44" t="s">
        <v>71</v>
      </c>
      <c r="L13" s="48" t="s">
        <v>120</v>
      </c>
      <c r="M13" s="49">
        <v>46061</v>
      </c>
      <c r="N13" s="49">
        <v>46064</v>
      </c>
      <c r="O13" s="49"/>
      <c r="P13" s="50"/>
      <c r="Q13" s="50">
        <v>0</v>
      </c>
      <c r="R13" s="50">
        <v>0</v>
      </c>
      <c r="S13" s="51">
        <f>Q13+R13</f>
        <v>0</v>
      </c>
      <c r="T13" s="44">
        <v>3</v>
      </c>
      <c r="U13" s="52">
        <v>604.16999999999996</v>
      </c>
      <c r="V13" s="44">
        <v>1</v>
      </c>
      <c r="W13" s="52">
        <v>302.08</v>
      </c>
      <c r="X13" s="44">
        <f t="shared" ref="X13:X16" si="0">SUM(T13+(V13*0.5))</f>
        <v>3.5</v>
      </c>
      <c r="Y13" s="54">
        <f t="shared" ref="Y13:Y16" si="1">(T13*U13)+(V13*W13)</f>
        <v>2114.5899999999997</v>
      </c>
      <c r="Z13" s="54">
        <f t="shared" ref="Z13:Z16" si="2">SUM((T13*U13)+(V13*W13))</f>
        <v>2114.5899999999997</v>
      </c>
      <c r="AA13" s="44" t="s">
        <v>99</v>
      </c>
      <c r="AB13" s="9"/>
      <c r="AC13" s="9"/>
    </row>
    <row r="14" spans="1:30" ht="25.5" x14ac:dyDescent="0.25">
      <c r="A14" s="16" t="s">
        <v>69</v>
      </c>
      <c r="B14" s="33" t="s">
        <v>352</v>
      </c>
      <c r="C14" s="66" t="s">
        <v>116</v>
      </c>
      <c r="D14" s="284" t="s">
        <v>117</v>
      </c>
      <c r="E14" s="35" t="s">
        <v>96</v>
      </c>
      <c r="F14" s="35" t="s">
        <v>108</v>
      </c>
      <c r="G14" s="71"/>
      <c r="H14" s="35"/>
      <c r="I14" s="35" t="s">
        <v>71</v>
      </c>
      <c r="J14" s="72" t="s">
        <v>72</v>
      </c>
      <c r="K14" s="35" t="s">
        <v>71</v>
      </c>
      <c r="L14" s="73" t="s">
        <v>120</v>
      </c>
      <c r="M14" s="74">
        <v>46061</v>
      </c>
      <c r="N14" s="74">
        <v>46064</v>
      </c>
      <c r="O14" s="74"/>
      <c r="P14" s="75"/>
      <c r="Q14" s="75">
        <v>0</v>
      </c>
      <c r="R14" s="75">
        <v>0</v>
      </c>
      <c r="S14" s="76">
        <f t="shared" ref="S14:S16" si="3">Q14+R14</f>
        <v>0</v>
      </c>
      <c r="T14" s="35">
        <v>3</v>
      </c>
      <c r="U14" s="52">
        <v>604.16999999999996</v>
      </c>
      <c r="V14" s="35">
        <v>1</v>
      </c>
      <c r="W14" s="77">
        <v>302.08</v>
      </c>
      <c r="X14" s="44">
        <f t="shared" si="0"/>
        <v>3.5</v>
      </c>
      <c r="Y14" s="54">
        <f t="shared" si="1"/>
        <v>2114.5899999999997</v>
      </c>
      <c r="Z14" s="54">
        <f t="shared" si="2"/>
        <v>2114.5899999999997</v>
      </c>
      <c r="AA14" s="44" t="s">
        <v>99</v>
      </c>
      <c r="AB14" s="9"/>
      <c r="AC14" s="9"/>
    </row>
    <row r="15" spans="1:30" ht="25.5" x14ac:dyDescent="0.25">
      <c r="A15" s="16" t="s">
        <v>69</v>
      </c>
      <c r="B15" s="33" t="s">
        <v>352</v>
      </c>
      <c r="C15" s="233" t="s">
        <v>123</v>
      </c>
      <c r="D15" s="285" t="s">
        <v>124</v>
      </c>
      <c r="E15" s="35" t="s">
        <v>96</v>
      </c>
      <c r="F15" s="35" t="s">
        <v>108</v>
      </c>
      <c r="G15" s="71"/>
      <c r="H15" s="35"/>
      <c r="I15" s="14"/>
      <c r="J15" s="72" t="s">
        <v>72</v>
      </c>
      <c r="K15" s="35" t="s">
        <v>71</v>
      </c>
      <c r="L15" s="73" t="s">
        <v>372</v>
      </c>
      <c r="M15" s="74">
        <v>46061</v>
      </c>
      <c r="N15" s="74">
        <v>46064</v>
      </c>
      <c r="O15" s="74"/>
      <c r="P15" s="75"/>
      <c r="Q15" s="75">
        <v>0</v>
      </c>
      <c r="R15" s="75">
        <v>0</v>
      </c>
      <c r="S15" s="76">
        <f t="shared" si="3"/>
        <v>0</v>
      </c>
      <c r="T15" s="35">
        <v>3</v>
      </c>
      <c r="U15" s="52">
        <v>604.16999999999996</v>
      </c>
      <c r="V15" s="35">
        <v>1</v>
      </c>
      <c r="W15" s="77">
        <v>302.08</v>
      </c>
      <c r="X15" s="44">
        <f t="shared" si="0"/>
        <v>3.5</v>
      </c>
      <c r="Y15" s="69">
        <f t="shared" si="1"/>
        <v>2114.5899999999997</v>
      </c>
      <c r="Z15" s="54">
        <f t="shared" si="2"/>
        <v>2114.5899999999997</v>
      </c>
      <c r="AA15" s="44" t="s">
        <v>99</v>
      </c>
      <c r="AB15" s="9"/>
      <c r="AC15" s="9"/>
    </row>
    <row r="16" spans="1:30" ht="25.5" x14ac:dyDescent="0.25">
      <c r="A16" s="16" t="s">
        <v>69</v>
      </c>
      <c r="B16" s="33" t="s">
        <v>352</v>
      </c>
      <c r="C16" s="66" t="s">
        <v>126</v>
      </c>
      <c r="D16" s="284" t="s">
        <v>127</v>
      </c>
      <c r="E16" s="35" t="s">
        <v>96</v>
      </c>
      <c r="F16" s="35" t="s">
        <v>108</v>
      </c>
      <c r="G16" s="71"/>
      <c r="H16" s="35"/>
      <c r="I16" s="35" t="s">
        <v>71</v>
      </c>
      <c r="J16" s="72" t="s">
        <v>72</v>
      </c>
      <c r="K16" s="35" t="s">
        <v>71</v>
      </c>
      <c r="L16" s="48" t="s">
        <v>373</v>
      </c>
      <c r="M16" s="74">
        <v>46061</v>
      </c>
      <c r="N16" s="74">
        <v>46064</v>
      </c>
      <c r="O16" s="74"/>
      <c r="P16" s="75"/>
      <c r="Q16" s="75">
        <v>0</v>
      </c>
      <c r="R16" s="75">
        <v>0</v>
      </c>
      <c r="S16" s="76">
        <f t="shared" si="3"/>
        <v>0</v>
      </c>
      <c r="T16" s="35">
        <v>3</v>
      </c>
      <c r="U16" s="52">
        <v>604.16999999999996</v>
      </c>
      <c r="V16" s="35">
        <v>1</v>
      </c>
      <c r="W16" s="52">
        <v>302.08</v>
      </c>
      <c r="X16" s="44">
        <f t="shared" si="0"/>
        <v>3.5</v>
      </c>
      <c r="Y16" s="54">
        <f t="shared" si="1"/>
        <v>2114.5899999999997</v>
      </c>
      <c r="Z16" s="54">
        <f t="shared" si="2"/>
        <v>2114.5899999999997</v>
      </c>
      <c r="AA16" s="44" t="s">
        <v>99</v>
      </c>
      <c r="AB16" s="9"/>
      <c r="AC16" s="9"/>
    </row>
    <row r="17" spans="1:30" ht="25.5" x14ac:dyDescent="0.25">
      <c r="A17" s="16" t="s">
        <v>69</v>
      </c>
      <c r="B17" s="33" t="s">
        <v>352</v>
      </c>
      <c r="C17" s="233" t="s">
        <v>133</v>
      </c>
      <c r="D17" s="286" t="s">
        <v>134</v>
      </c>
      <c r="E17" s="44" t="s">
        <v>96</v>
      </c>
      <c r="F17" s="44" t="s">
        <v>108</v>
      </c>
      <c r="G17" s="46"/>
      <c r="H17" s="44"/>
      <c r="I17" s="44" t="s">
        <v>71</v>
      </c>
      <c r="J17" s="47" t="s">
        <v>72</v>
      </c>
      <c r="K17" s="44" t="s">
        <v>71</v>
      </c>
      <c r="L17" s="48" t="s">
        <v>374</v>
      </c>
      <c r="M17" s="49"/>
      <c r="N17" s="49"/>
      <c r="O17" s="49"/>
      <c r="P17" s="50"/>
      <c r="Q17" s="50">
        <v>0</v>
      </c>
      <c r="R17" s="50">
        <v>0</v>
      </c>
      <c r="S17" s="51">
        <f t="shared" ref="S17:S25" si="4">Q17+R17</f>
        <v>0</v>
      </c>
      <c r="T17" s="44">
        <v>1</v>
      </c>
      <c r="U17" s="52">
        <v>604.16999999999996</v>
      </c>
      <c r="V17" s="44">
        <v>1</v>
      </c>
      <c r="W17" s="77">
        <v>302.08</v>
      </c>
      <c r="X17" s="35">
        <v>1.5</v>
      </c>
      <c r="Y17" s="42">
        <f t="shared" ref="Y17:Y34" si="5">(T17*U17)+(V17*W17)</f>
        <v>906.25</v>
      </c>
      <c r="Z17" s="42">
        <f t="shared" ref="Z17:Z34" si="6">SUM((T17*U17)+(V17*W17))</f>
        <v>906.25</v>
      </c>
      <c r="AA17" s="44" t="s">
        <v>99</v>
      </c>
      <c r="AB17" s="9"/>
      <c r="AC17" s="9"/>
    </row>
    <row r="18" spans="1:30" ht="25.5" x14ac:dyDescent="0.25">
      <c r="A18" s="16" t="s">
        <v>69</v>
      </c>
      <c r="B18" s="33" t="s">
        <v>352</v>
      </c>
      <c r="C18" s="66" t="s">
        <v>139</v>
      </c>
      <c r="D18" s="287" t="s">
        <v>140</v>
      </c>
      <c r="E18" s="82" t="s">
        <v>96</v>
      </c>
      <c r="F18" s="83" t="s">
        <v>108</v>
      </c>
      <c r="G18" s="84"/>
      <c r="H18" s="85"/>
      <c r="I18" s="82" t="s">
        <v>71</v>
      </c>
      <c r="J18" s="86" t="s">
        <v>72</v>
      </c>
      <c r="K18" s="82" t="s">
        <v>71</v>
      </c>
      <c r="L18" s="87" t="s">
        <v>375</v>
      </c>
      <c r="M18" s="88">
        <v>46057</v>
      </c>
      <c r="N18" s="89">
        <v>46057</v>
      </c>
      <c r="O18" s="90"/>
      <c r="P18" s="91"/>
      <c r="Q18" s="91">
        <v>0</v>
      </c>
      <c r="R18" s="91">
        <v>0</v>
      </c>
      <c r="S18" s="51">
        <f t="shared" si="4"/>
        <v>0</v>
      </c>
      <c r="T18" s="85">
        <v>0</v>
      </c>
      <c r="U18" s="52">
        <v>604.16999999999996</v>
      </c>
      <c r="V18" s="79">
        <v>1</v>
      </c>
      <c r="W18" s="52">
        <v>302.08</v>
      </c>
      <c r="X18" s="35">
        <f t="shared" ref="X18:X23" si="7">SUM(T18+(V18*0.5))</f>
        <v>0.5</v>
      </c>
      <c r="Y18" s="42">
        <f t="shared" si="5"/>
        <v>302.08</v>
      </c>
      <c r="Z18" s="42">
        <f t="shared" si="6"/>
        <v>302.08</v>
      </c>
      <c r="AA18" s="44" t="s">
        <v>99</v>
      </c>
      <c r="AB18" s="9"/>
      <c r="AC18" s="9"/>
      <c r="AD18" s="9"/>
    </row>
    <row r="19" spans="1:30" ht="25.5" x14ac:dyDescent="0.25">
      <c r="A19" s="16" t="s">
        <v>69</v>
      </c>
      <c r="B19" s="33" t="s">
        <v>352</v>
      </c>
      <c r="C19" s="227" t="s">
        <v>146</v>
      </c>
      <c r="D19" s="288" t="s">
        <v>147</v>
      </c>
      <c r="E19" s="93" t="s">
        <v>96</v>
      </c>
      <c r="F19" s="94" t="s">
        <v>108</v>
      </c>
      <c r="G19" s="95"/>
      <c r="H19" s="96"/>
      <c r="I19" s="93" t="s">
        <v>71</v>
      </c>
      <c r="J19" s="97" t="s">
        <v>72</v>
      </c>
      <c r="K19" s="93" t="s">
        <v>71</v>
      </c>
      <c r="L19" s="48" t="s">
        <v>374</v>
      </c>
      <c r="M19" s="98">
        <v>46056</v>
      </c>
      <c r="N19" s="98">
        <v>46057</v>
      </c>
      <c r="O19" s="100"/>
      <c r="P19" s="101"/>
      <c r="Q19" s="101">
        <v>0</v>
      </c>
      <c r="R19" s="101">
        <v>0</v>
      </c>
      <c r="S19" s="51">
        <f t="shared" si="4"/>
        <v>0</v>
      </c>
      <c r="T19" s="85">
        <v>1</v>
      </c>
      <c r="U19" s="52">
        <v>604.16999999999996</v>
      </c>
      <c r="V19" s="79">
        <v>1</v>
      </c>
      <c r="W19" s="52">
        <v>302.08</v>
      </c>
      <c r="X19" s="35">
        <f t="shared" si="7"/>
        <v>1.5</v>
      </c>
      <c r="Y19" s="42">
        <f t="shared" si="5"/>
        <v>906.25</v>
      </c>
      <c r="Z19" s="42">
        <f t="shared" si="6"/>
        <v>906.25</v>
      </c>
      <c r="AA19" s="93" t="s">
        <v>99</v>
      </c>
      <c r="AB19" s="9"/>
      <c r="AC19" s="9"/>
    </row>
    <row r="20" spans="1:30" ht="25.5" x14ac:dyDescent="0.25">
      <c r="A20" s="16" t="s">
        <v>69</v>
      </c>
      <c r="B20" s="33" t="s">
        <v>352</v>
      </c>
      <c r="C20" s="227" t="s">
        <v>148</v>
      </c>
      <c r="D20" s="288" t="s">
        <v>149</v>
      </c>
      <c r="E20" s="93" t="s">
        <v>96</v>
      </c>
      <c r="F20" s="94" t="s">
        <v>108</v>
      </c>
      <c r="G20" s="95"/>
      <c r="H20" s="96"/>
      <c r="I20" s="93" t="s">
        <v>71</v>
      </c>
      <c r="J20" s="97" t="s">
        <v>72</v>
      </c>
      <c r="K20" s="93" t="s">
        <v>71</v>
      </c>
      <c r="L20" s="48" t="s">
        <v>376</v>
      </c>
      <c r="M20" s="98">
        <v>46057</v>
      </c>
      <c r="N20" s="98">
        <v>46057</v>
      </c>
      <c r="O20" s="100"/>
      <c r="P20" s="101"/>
      <c r="Q20" s="101">
        <v>0</v>
      </c>
      <c r="R20" s="101">
        <v>0</v>
      </c>
      <c r="S20" s="51">
        <f t="shared" si="4"/>
        <v>0</v>
      </c>
      <c r="T20" s="85">
        <v>0</v>
      </c>
      <c r="U20" s="52">
        <v>604.16999999999996</v>
      </c>
      <c r="V20" s="79">
        <v>1</v>
      </c>
      <c r="W20" s="52">
        <v>302.08</v>
      </c>
      <c r="X20" s="35">
        <f t="shared" si="7"/>
        <v>0.5</v>
      </c>
      <c r="Y20" s="42">
        <f t="shared" si="5"/>
        <v>302.08</v>
      </c>
      <c r="Z20" s="42">
        <f t="shared" si="6"/>
        <v>302.08</v>
      </c>
      <c r="AA20" s="93" t="s">
        <v>99</v>
      </c>
      <c r="AB20" s="9"/>
      <c r="AC20" s="9"/>
    </row>
    <row r="21" spans="1:30" ht="25.5" x14ac:dyDescent="0.25">
      <c r="A21" s="16" t="s">
        <v>69</v>
      </c>
      <c r="B21" s="33" t="s">
        <v>352</v>
      </c>
      <c r="C21" s="227" t="s">
        <v>150</v>
      </c>
      <c r="D21" s="288" t="s">
        <v>151</v>
      </c>
      <c r="E21" s="93" t="s">
        <v>96</v>
      </c>
      <c r="F21" s="94" t="s">
        <v>108</v>
      </c>
      <c r="G21" s="95"/>
      <c r="H21" s="96"/>
      <c r="I21" s="93" t="s">
        <v>71</v>
      </c>
      <c r="J21" s="97" t="s">
        <v>72</v>
      </c>
      <c r="K21" s="93" t="s">
        <v>71</v>
      </c>
      <c r="L21" s="48" t="s">
        <v>377</v>
      </c>
      <c r="M21" s="98">
        <v>46057</v>
      </c>
      <c r="N21" s="98">
        <v>46058</v>
      </c>
      <c r="O21" s="100"/>
      <c r="P21" s="101"/>
      <c r="Q21" s="101">
        <v>0</v>
      </c>
      <c r="R21" s="101">
        <v>0</v>
      </c>
      <c r="S21" s="51">
        <f t="shared" si="4"/>
        <v>0</v>
      </c>
      <c r="T21" s="85">
        <v>1</v>
      </c>
      <c r="U21" s="52">
        <v>604.16999999999996</v>
      </c>
      <c r="V21" s="79">
        <v>1</v>
      </c>
      <c r="W21" s="52">
        <v>302.08</v>
      </c>
      <c r="X21" s="35">
        <f t="shared" si="7"/>
        <v>1.5</v>
      </c>
      <c r="Y21" s="42">
        <f t="shared" si="5"/>
        <v>906.25</v>
      </c>
      <c r="Z21" s="42">
        <f t="shared" si="6"/>
        <v>906.25</v>
      </c>
      <c r="AA21" s="93" t="s">
        <v>99</v>
      </c>
      <c r="AB21" s="9"/>
      <c r="AC21" s="9"/>
    </row>
    <row r="22" spans="1:30" ht="25.5" x14ac:dyDescent="0.25">
      <c r="A22" s="16" t="s">
        <v>69</v>
      </c>
      <c r="B22" s="33" t="s">
        <v>352</v>
      </c>
      <c r="C22" s="227" t="s">
        <v>153</v>
      </c>
      <c r="D22" s="288" t="s">
        <v>154</v>
      </c>
      <c r="E22" s="93" t="s">
        <v>96</v>
      </c>
      <c r="F22" s="94" t="s">
        <v>108</v>
      </c>
      <c r="G22" s="95"/>
      <c r="H22" s="96"/>
      <c r="I22" s="93" t="s">
        <v>71</v>
      </c>
      <c r="J22" s="97" t="s">
        <v>72</v>
      </c>
      <c r="K22" s="93" t="s">
        <v>71</v>
      </c>
      <c r="L22" s="48" t="s">
        <v>371</v>
      </c>
      <c r="M22" s="98">
        <v>46062</v>
      </c>
      <c r="N22" s="98">
        <v>46062</v>
      </c>
      <c r="O22" s="100"/>
      <c r="P22" s="101"/>
      <c r="Q22" s="101">
        <v>0</v>
      </c>
      <c r="R22" s="101">
        <v>0</v>
      </c>
      <c r="S22" s="51">
        <f t="shared" si="4"/>
        <v>0</v>
      </c>
      <c r="T22" s="85">
        <v>0</v>
      </c>
      <c r="U22" s="52">
        <v>604.16999999999996</v>
      </c>
      <c r="V22" s="79">
        <v>1</v>
      </c>
      <c r="W22" s="52">
        <v>302.08</v>
      </c>
      <c r="X22" s="35">
        <f t="shared" si="7"/>
        <v>0.5</v>
      </c>
      <c r="Y22" s="42">
        <f t="shared" si="5"/>
        <v>302.08</v>
      </c>
      <c r="Z22" s="42">
        <f t="shared" si="6"/>
        <v>302.08</v>
      </c>
      <c r="AA22" s="93" t="s">
        <v>99</v>
      </c>
      <c r="AB22" s="9"/>
      <c r="AC22" s="9"/>
    </row>
    <row r="23" spans="1:30" ht="25.5" x14ac:dyDescent="0.25">
      <c r="A23" s="16" t="s">
        <v>69</v>
      </c>
      <c r="B23" s="33" t="s">
        <v>352</v>
      </c>
      <c r="C23" s="227" t="s">
        <v>155</v>
      </c>
      <c r="D23" s="288" t="s">
        <v>156</v>
      </c>
      <c r="E23" s="93" t="s">
        <v>96</v>
      </c>
      <c r="F23" s="94" t="s">
        <v>108</v>
      </c>
      <c r="G23" s="95"/>
      <c r="H23" s="96"/>
      <c r="I23" s="93" t="s">
        <v>71</v>
      </c>
      <c r="J23" s="97" t="s">
        <v>72</v>
      </c>
      <c r="K23" s="93" t="s">
        <v>71</v>
      </c>
      <c r="L23" s="48" t="s">
        <v>377</v>
      </c>
      <c r="M23" s="98">
        <v>46057</v>
      </c>
      <c r="N23" s="98">
        <v>46057</v>
      </c>
      <c r="O23" s="100"/>
      <c r="P23" s="101"/>
      <c r="Q23" s="101">
        <v>0</v>
      </c>
      <c r="R23" s="101">
        <v>0</v>
      </c>
      <c r="S23" s="51">
        <f t="shared" si="4"/>
        <v>0</v>
      </c>
      <c r="T23" s="85">
        <v>0</v>
      </c>
      <c r="U23" s="52">
        <v>604.16999999999996</v>
      </c>
      <c r="V23" s="103">
        <v>1</v>
      </c>
      <c r="W23" s="52">
        <v>302.08</v>
      </c>
      <c r="X23" s="35">
        <f t="shared" si="7"/>
        <v>0.5</v>
      </c>
      <c r="Y23" s="42">
        <f t="shared" si="5"/>
        <v>302.08</v>
      </c>
      <c r="Z23" s="42">
        <f t="shared" si="6"/>
        <v>302.08</v>
      </c>
      <c r="AA23" s="93" t="s">
        <v>99</v>
      </c>
      <c r="AB23" s="9"/>
      <c r="AC23" s="9"/>
    </row>
    <row r="24" spans="1:30" ht="25.5" x14ac:dyDescent="0.25">
      <c r="A24" s="16" t="s">
        <v>69</v>
      </c>
      <c r="B24" s="33" t="s">
        <v>352</v>
      </c>
      <c r="C24" s="227" t="s">
        <v>378</v>
      </c>
      <c r="D24" s="288" t="s">
        <v>379</v>
      </c>
      <c r="E24" s="93" t="s">
        <v>96</v>
      </c>
      <c r="F24" s="94" t="s">
        <v>108</v>
      </c>
      <c r="G24" s="95"/>
      <c r="H24" s="96"/>
      <c r="I24" s="93" t="s">
        <v>71</v>
      </c>
      <c r="J24" s="97" t="s">
        <v>72</v>
      </c>
      <c r="K24" s="93" t="s">
        <v>71</v>
      </c>
      <c r="L24" s="48" t="s">
        <v>380</v>
      </c>
      <c r="M24" s="98">
        <v>46057</v>
      </c>
      <c r="N24" s="98">
        <v>46058</v>
      </c>
      <c r="O24" s="100"/>
      <c r="P24" s="101"/>
      <c r="Q24" s="101">
        <v>0</v>
      </c>
      <c r="R24" s="101">
        <v>0</v>
      </c>
      <c r="S24" s="51">
        <f t="shared" si="4"/>
        <v>0</v>
      </c>
      <c r="T24" s="85">
        <v>0</v>
      </c>
      <c r="U24" s="52">
        <v>604.16999999999996</v>
      </c>
      <c r="V24" s="103">
        <v>2</v>
      </c>
      <c r="W24" s="52">
        <v>302.08</v>
      </c>
      <c r="X24" s="35">
        <v>2</v>
      </c>
      <c r="Y24" s="42">
        <f t="shared" si="5"/>
        <v>604.16</v>
      </c>
      <c r="Z24" s="42">
        <f t="shared" si="6"/>
        <v>604.16</v>
      </c>
      <c r="AA24" s="93" t="s">
        <v>99</v>
      </c>
      <c r="AB24" s="9"/>
      <c r="AC24" s="9"/>
    </row>
    <row r="25" spans="1:30" ht="25.5" x14ac:dyDescent="0.25">
      <c r="A25" s="16" t="s">
        <v>69</v>
      </c>
      <c r="B25" s="33" t="s">
        <v>352</v>
      </c>
      <c r="C25" s="227" t="s">
        <v>157</v>
      </c>
      <c r="D25" s="288" t="s">
        <v>158</v>
      </c>
      <c r="E25" s="93" t="s">
        <v>96</v>
      </c>
      <c r="F25" s="94" t="s">
        <v>108</v>
      </c>
      <c r="G25" s="95"/>
      <c r="H25" s="96"/>
      <c r="I25" s="93" t="s">
        <v>71</v>
      </c>
      <c r="J25" s="97" t="s">
        <v>72</v>
      </c>
      <c r="K25" s="93" t="s">
        <v>71</v>
      </c>
      <c r="L25" s="48" t="s">
        <v>377</v>
      </c>
      <c r="M25" s="98">
        <v>46057</v>
      </c>
      <c r="N25" s="98">
        <v>46058</v>
      </c>
      <c r="O25" s="100"/>
      <c r="P25" s="101"/>
      <c r="Q25" s="101">
        <v>0</v>
      </c>
      <c r="R25" s="101">
        <v>0</v>
      </c>
      <c r="S25" s="51">
        <f t="shared" si="4"/>
        <v>0</v>
      </c>
      <c r="T25" s="85">
        <v>1</v>
      </c>
      <c r="U25" s="52">
        <v>604.16999999999996</v>
      </c>
      <c r="V25" s="103">
        <v>1</v>
      </c>
      <c r="W25" s="52">
        <v>302.08</v>
      </c>
      <c r="X25" s="35">
        <v>1.5</v>
      </c>
      <c r="Y25" s="42">
        <f t="shared" si="5"/>
        <v>906.25</v>
      </c>
      <c r="Z25" s="42">
        <f t="shared" si="6"/>
        <v>906.25</v>
      </c>
      <c r="AA25" s="93" t="s">
        <v>99</v>
      </c>
      <c r="AB25" s="9"/>
      <c r="AC25" s="9"/>
    </row>
    <row r="26" spans="1:30" ht="25.5" x14ac:dyDescent="0.25">
      <c r="A26" s="16" t="s">
        <v>69</v>
      </c>
      <c r="B26" s="33" t="s">
        <v>352</v>
      </c>
      <c r="C26" s="227" t="s">
        <v>381</v>
      </c>
      <c r="D26" s="288" t="s">
        <v>382</v>
      </c>
      <c r="E26" s="93" t="s">
        <v>96</v>
      </c>
      <c r="F26" s="94" t="s">
        <v>108</v>
      </c>
      <c r="G26" s="95"/>
      <c r="H26" s="96"/>
      <c r="I26" s="93" t="s">
        <v>71</v>
      </c>
      <c r="J26" s="97" t="s">
        <v>72</v>
      </c>
      <c r="K26" s="93" t="s">
        <v>71</v>
      </c>
      <c r="L26" s="48" t="s">
        <v>383</v>
      </c>
      <c r="M26" s="98">
        <v>46057</v>
      </c>
      <c r="N26" s="98">
        <v>46057</v>
      </c>
      <c r="O26" s="100"/>
      <c r="P26" s="101"/>
      <c r="Q26" s="101">
        <v>0</v>
      </c>
      <c r="R26" s="101">
        <v>0</v>
      </c>
      <c r="S26" s="102" t="e">
        <f>#REF!+R26</f>
        <v>#REF!</v>
      </c>
      <c r="T26" s="85">
        <v>0</v>
      </c>
      <c r="U26" s="52">
        <v>604.16999999999996</v>
      </c>
      <c r="V26" s="103">
        <v>1</v>
      </c>
      <c r="W26" s="52">
        <v>302.08</v>
      </c>
      <c r="X26" s="35">
        <v>0.5</v>
      </c>
      <c r="Y26" s="42">
        <f t="shared" si="5"/>
        <v>302.08</v>
      </c>
      <c r="Z26" s="42">
        <f t="shared" si="6"/>
        <v>302.08</v>
      </c>
      <c r="AA26" s="93" t="s">
        <v>99</v>
      </c>
      <c r="AB26" s="9"/>
      <c r="AC26" s="9"/>
    </row>
    <row r="27" spans="1:30" ht="25.5" x14ac:dyDescent="0.25">
      <c r="A27" s="16" t="s">
        <v>69</v>
      </c>
      <c r="B27" s="33" t="s">
        <v>352</v>
      </c>
      <c r="C27" s="66" t="s">
        <v>169</v>
      </c>
      <c r="D27" s="286" t="s">
        <v>170</v>
      </c>
      <c r="E27" s="44" t="s">
        <v>96</v>
      </c>
      <c r="F27" s="44" t="s">
        <v>108</v>
      </c>
      <c r="G27" s="46"/>
      <c r="H27" s="46"/>
      <c r="I27" s="44" t="s">
        <v>71</v>
      </c>
      <c r="J27" s="47" t="s">
        <v>72</v>
      </c>
      <c r="K27" s="44" t="s">
        <v>71</v>
      </c>
      <c r="L27" s="48" t="s">
        <v>384</v>
      </c>
      <c r="M27" s="74">
        <v>46057</v>
      </c>
      <c r="N27" s="74">
        <v>46058</v>
      </c>
      <c r="O27" s="49"/>
      <c r="P27" s="50"/>
      <c r="Q27" s="50">
        <v>0</v>
      </c>
      <c r="R27" s="50">
        <v>0</v>
      </c>
      <c r="S27" s="51">
        <f t="shared" ref="S27:S34" si="8">Q27+R27</f>
        <v>0</v>
      </c>
      <c r="T27" s="85">
        <v>0</v>
      </c>
      <c r="U27" s="52">
        <v>0</v>
      </c>
      <c r="V27" s="35">
        <v>2</v>
      </c>
      <c r="W27" s="52">
        <v>302.08</v>
      </c>
      <c r="X27" s="35">
        <v>2</v>
      </c>
      <c r="Y27" s="42">
        <f t="shared" si="5"/>
        <v>604.16</v>
      </c>
      <c r="Z27" s="54">
        <f t="shared" si="6"/>
        <v>604.16</v>
      </c>
      <c r="AA27" s="44" t="s">
        <v>99</v>
      </c>
      <c r="AB27" s="9"/>
      <c r="AC27" s="9"/>
    </row>
    <row r="28" spans="1:30" ht="25.5" x14ac:dyDescent="0.25">
      <c r="A28" s="16" t="s">
        <v>69</v>
      </c>
      <c r="B28" s="33" t="s">
        <v>352</v>
      </c>
      <c r="C28" s="66" t="s">
        <v>385</v>
      </c>
      <c r="D28" s="286" t="s">
        <v>386</v>
      </c>
      <c r="E28" s="44" t="s">
        <v>96</v>
      </c>
      <c r="F28" s="44" t="s">
        <v>108</v>
      </c>
      <c r="G28" s="46"/>
      <c r="H28" s="46"/>
      <c r="I28" s="44" t="s">
        <v>71</v>
      </c>
      <c r="J28" s="47" t="s">
        <v>72</v>
      </c>
      <c r="K28" s="44" t="s">
        <v>71</v>
      </c>
      <c r="L28" s="48" t="s">
        <v>387</v>
      </c>
      <c r="M28" s="74">
        <v>46057</v>
      </c>
      <c r="N28" s="74">
        <v>46057</v>
      </c>
      <c r="O28" s="49"/>
      <c r="P28" s="50"/>
      <c r="Q28" s="50">
        <v>0</v>
      </c>
      <c r="R28" s="50">
        <v>0</v>
      </c>
      <c r="S28" s="51">
        <f t="shared" si="8"/>
        <v>0</v>
      </c>
      <c r="T28" s="85">
        <v>0</v>
      </c>
      <c r="U28" s="52">
        <v>0</v>
      </c>
      <c r="V28" s="35">
        <v>1</v>
      </c>
      <c r="W28" s="52">
        <v>302.08</v>
      </c>
      <c r="X28" s="35">
        <v>1</v>
      </c>
      <c r="Y28" s="42">
        <f t="shared" si="5"/>
        <v>302.08</v>
      </c>
      <c r="Z28" s="54">
        <f t="shared" si="6"/>
        <v>302.08</v>
      </c>
      <c r="AA28" s="44" t="s">
        <v>99</v>
      </c>
      <c r="AB28" s="9"/>
      <c r="AC28" s="9"/>
    </row>
    <row r="29" spans="1:30" ht="25.5" x14ac:dyDescent="0.25">
      <c r="A29" s="16" t="s">
        <v>69</v>
      </c>
      <c r="B29" s="33" t="s">
        <v>352</v>
      </c>
      <c r="C29" s="66" t="s">
        <v>388</v>
      </c>
      <c r="D29" s="286" t="s">
        <v>389</v>
      </c>
      <c r="E29" s="44" t="s">
        <v>96</v>
      </c>
      <c r="F29" s="44" t="s">
        <v>108</v>
      </c>
      <c r="G29" s="46"/>
      <c r="H29" s="46"/>
      <c r="I29" s="44" t="s">
        <v>71</v>
      </c>
      <c r="J29" s="47" t="s">
        <v>72</v>
      </c>
      <c r="K29" s="44" t="s">
        <v>71</v>
      </c>
      <c r="L29" s="48" t="s">
        <v>390</v>
      </c>
      <c r="M29" s="74">
        <v>46058</v>
      </c>
      <c r="N29" s="74">
        <v>46058</v>
      </c>
      <c r="O29" s="49"/>
      <c r="P29" s="50"/>
      <c r="Q29" s="50">
        <v>0</v>
      </c>
      <c r="R29" s="50">
        <v>0</v>
      </c>
      <c r="S29" s="51">
        <f t="shared" si="8"/>
        <v>0</v>
      </c>
      <c r="T29" s="85">
        <v>0</v>
      </c>
      <c r="U29" s="52">
        <v>0</v>
      </c>
      <c r="V29" s="35">
        <v>1</v>
      </c>
      <c r="W29" s="52">
        <v>302.08</v>
      </c>
      <c r="X29" s="35">
        <v>1</v>
      </c>
      <c r="Y29" s="42">
        <f t="shared" si="5"/>
        <v>302.08</v>
      </c>
      <c r="Z29" s="54">
        <f t="shared" si="6"/>
        <v>302.08</v>
      </c>
      <c r="AA29" s="44" t="s">
        <v>99</v>
      </c>
      <c r="AB29" s="9"/>
      <c r="AC29" s="9"/>
    </row>
    <row r="30" spans="1:30" ht="25.5" x14ac:dyDescent="0.25">
      <c r="A30" s="16" t="s">
        <v>69</v>
      </c>
      <c r="B30" s="33" t="s">
        <v>352</v>
      </c>
      <c r="C30" s="66" t="s">
        <v>391</v>
      </c>
      <c r="D30" s="286" t="s">
        <v>392</v>
      </c>
      <c r="E30" s="44" t="s">
        <v>96</v>
      </c>
      <c r="F30" s="44" t="s">
        <v>108</v>
      </c>
      <c r="G30" s="46"/>
      <c r="H30" s="46"/>
      <c r="I30" s="44" t="s">
        <v>71</v>
      </c>
      <c r="J30" s="47" t="s">
        <v>72</v>
      </c>
      <c r="K30" s="44" t="s">
        <v>71</v>
      </c>
      <c r="L30" s="48" t="s">
        <v>393</v>
      </c>
      <c r="M30" s="74">
        <v>46058</v>
      </c>
      <c r="N30" s="74">
        <v>46062</v>
      </c>
      <c r="O30" s="49"/>
      <c r="P30" s="50"/>
      <c r="Q30" s="50">
        <v>0</v>
      </c>
      <c r="R30" s="50">
        <v>0</v>
      </c>
      <c r="S30" s="51">
        <f t="shared" si="8"/>
        <v>0</v>
      </c>
      <c r="T30" s="85">
        <v>0</v>
      </c>
      <c r="U30" s="52">
        <v>0</v>
      </c>
      <c r="V30" s="35">
        <v>2</v>
      </c>
      <c r="W30" s="52">
        <v>302.08</v>
      </c>
      <c r="X30" s="35">
        <v>2</v>
      </c>
      <c r="Y30" s="42">
        <f t="shared" si="5"/>
        <v>604.16</v>
      </c>
      <c r="Z30" s="54">
        <f t="shared" si="6"/>
        <v>604.16</v>
      </c>
      <c r="AA30" s="44" t="s">
        <v>99</v>
      </c>
      <c r="AB30" s="9"/>
      <c r="AC30" s="9"/>
    </row>
    <row r="31" spans="1:30" ht="25.5" x14ac:dyDescent="0.25">
      <c r="A31" s="16" t="s">
        <v>69</v>
      </c>
      <c r="B31" s="33" t="s">
        <v>352</v>
      </c>
      <c r="C31" s="66" t="s">
        <v>394</v>
      </c>
      <c r="D31" s="286" t="s">
        <v>395</v>
      </c>
      <c r="E31" s="44" t="s">
        <v>96</v>
      </c>
      <c r="F31" s="44" t="s">
        <v>108</v>
      </c>
      <c r="G31" s="46"/>
      <c r="H31" s="46"/>
      <c r="I31" s="44" t="s">
        <v>71</v>
      </c>
      <c r="J31" s="47" t="s">
        <v>72</v>
      </c>
      <c r="K31" s="44" t="s">
        <v>71</v>
      </c>
      <c r="L31" s="48" t="s">
        <v>387</v>
      </c>
      <c r="M31" s="74">
        <v>46057</v>
      </c>
      <c r="N31" s="74">
        <v>46057</v>
      </c>
      <c r="O31" s="49"/>
      <c r="P31" s="50"/>
      <c r="Q31" s="50">
        <v>0</v>
      </c>
      <c r="R31" s="50">
        <v>0</v>
      </c>
      <c r="S31" s="51">
        <f t="shared" si="8"/>
        <v>0</v>
      </c>
      <c r="T31" s="85">
        <v>0</v>
      </c>
      <c r="U31" s="52">
        <v>0</v>
      </c>
      <c r="V31" s="35">
        <v>1</v>
      </c>
      <c r="W31" s="52">
        <v>302.08</v>
      </c>
      <c r="X31" s="35">
        <v>1</v>
      </c>
      <c r="Y31" s="42">
        <f t="shared" si="5"/>
        <v>302.08</v>
      </c>
      <c r="Z31" s="54">
        <f t="shared" si="6"/>
        <v>302.08</v>
      </c>
      <c r="AA31" s="44" t="s">
        <v>99</v>
      </c>
      <c r="AB31" s="9"/>
      <c r="AC31" s="9"/>
    </row>
    <row r="32" spans="1:30" ht="25.5" x14ac:dyDescent="0.25">
      <c r="A32" s="16" t="s">
        <v>69</v>
      </c>
      <c r="B32" s="33" t="s">
        <v>352</v>
      </c>
      <c r="C32" s="66" t="s">
        <v>396</v>
      </c>
      <c r="D32" s="286" t="s">
        <v>397</v>
      </c>
      <c r="E32" s="44" t="s">
        <v>96</v>
      </c>
      <c r="F32" s="44" t="s">
        <v>108</v>
      </c>
      <c r="G32" s="46"/>
      <c r="H32" s="46"/>
      <c r="I32" s="44" t="s">
        <v>71</v>
      </c>
      <c r="J32" s="47" t="s">
        <v>72</v>
      </c>
      <c r="K32" s="44" t="s">
        <v>71</v>
      </c>
      <c r="L32" s="48" t="s">
        <v>387</v>
      </c>
      <c r="M32" s="74">
        <v>46057</v>
      </c>
      <c r="N32" s="74">
        <v>46057</v>
      </c>
      <c r="O32" s="49"/>
      <c r="P32" s="50"/>
      <c r="Q32" s="50">
        <v>0</v>
      </c>
      <c r="R32" s="50">
        <v>0</v>
      </c>
      <c r="S32" s="51">
        <f t="shared" si="8"/>
        <v>0</v>
      </c>
      <c r="T32" s="85">
        <v>0</v>
      </c>
      <c r="U32" s="52">
        <v>0</v>
      </c>
      <c r="V32" s="35">
        <v>1</v>
      </c>
      <c r="W32" s="52">
        <v>302.08</v>
      </c>
      <c r="X32" s="35">
        <v>1</v>
      </c>
      <c r="Y32" s="42">
        <f t="shared" si="5"/>
        <v>302.08</v>
      </c>
      <c r="Z32" s="54">
        <f t="shared" si="6"/>
        <v>302.08</v>
      </c>
      <c r="AA32" s="44" t="s">
        <v>99</v>
      </c>
      <c r="AB32" s="9"/>
      <c r="AC32" s="9"/>
    </row>
    <row r="33" spans="1:29" ht="25.5" x14ac:dyDescent="0.25">
      <c r="A33" s="16" t="s">
        <v>69</v>
      </c>
      <c r="B33" s="33" t="s">
        <v>352</v>
      </c>
      <c r="C33" s="66" t="s">
        <v>398</v>
      </c>
      <c r="D33" s="286" t="s">
        <v>399</v>
      </c>
      <c r="E33" s="44" t="s">
        <v>96</v>
      </c>
      <c r="F33" s="44" t="s">
        <v>108</v>
      </c>
      <c r="G33" s="46"/>
      <c r="H33" s="46"/>
      <c r="I33" s="44" t="s">
        <v>71</v>
      </c>
      <c r="J33" s="47" t="s">
        <v>72</v>
      </c>
      <c r="K33" s="44" t="s">
        <v>71</v>
      </c>
      <c r="L33" s="48" t="s">
        <v>375</v>
      </c>
      <c r="M33" s="74">
        <v>46057</v>
      </c>
      <c r="N33" s="74">
        <v>46057</v>
      </c>
      <c r="O33" s="49"/>
      <c r="P33" s="50"/>
      <c r="Q33" s="50">
        <v>0</v>
      </c>
      <c r="R33" s="50">
        <v>0</v>
      </c>
      <c r="S33" s="51">
        <f t="shared" si="8"/>
        <v>0</v>
      </c>
      <c r="T33" s="85">
        <v>0</v>
      </c>
      <c r="U33" s="52">
        <v>0</v>
      </c>
      <c r="V33" s="35">
        <v>1</v>
      </c>
      <c r="W33" s="52">
        <v>302.08</v>
      </c>
      <c r="X33" s="35">
        <v>1</v>
      </c>
      <c r="Y33" s="42">
        <f t="shared" si="5"/>
        <v>302.08</v>
      </c>
      <c r="Z33" s="54">
        <f t="shared" si="6"/>
        <v>302.08</v>
      </c>
      <c r="AA33" s="44" t="s">
        <v>99</v>
      </c>
      <c r="AB33" s="9"/>
      <c r="AC33" s="9"/>
    </row>
    <row r="34" spans="1:29" ht="25.5" x14ac:dyDescent="0.25">
      <c r="A34" s="16" t="s">
        <v>69</v>
      </c>
      <c r="B34" s="33" t="s">
        <v>352</v>
      </c>
      <c r="C34" s="66" t="s">
        <v>400</v>
      </c>
      <c r="D34" s="286" t="s">
        <v>401</v>
      </c>
      <c r="E34" s="44" t="s">
        <v>96</v>
      </c>
      <c r="F34" s="44" t="s">
        <v>108</v>
      </c>
      <c r="G34" s="46"/>
      <c r="H34" s="46"/>
      <c r="I34" s="44" t="s">
        <v>71</v>
      </c>
      <c r="J34" s="47" t="s">
        <v>72</v>
      </c>
      <c r="K34" s="44" t="s">
        <v>71</v>
      </c>
      <c r="L34" s="48" t="s">
        <v>177</v>
      </c>
      <c r="M34" s="74">
        <v>46058</v>
      </c>
      <c r="N34" s="74">
        <v>46058</v>
      </c>
      <c r="O34" s="49"/>
      <c r="P34" s="50"/>
      <c r="Q34" s="50">
        <v>0</v>
      </c>
      <c r="R34" s="50">
        <v>0</v>
      </c>
      <c r="S34" s="51">
        <f t="shared" si="8"/>
        <v>0</v>
      </c>
      <c r="T34" s="85">
        <v>0</v>
      </c>
      <c r="U34" s="52">
        <v>0</v>
      </c>
      <c r="V34" s="35">
        <v>1</v>
      </c>
      <c r="W34" s="52">
        <v>302.08</v>
      </c>
      <c r="X34" s="35">
        <v>1</v>
      </c>
      <c r="Y34" s="42">
        <f t="shared" si="5"/>
        <v>302.08</v>
      </c>
      <c r="Z34" s="54">
        <f t="shared" si="6"/>
        <v>302.08</v>
      </c>
      <c r="AA34" s="44" t="s">
        <v>99</v>
      </c>
      <c r="AB34" s="9"/>
      <c r="AC34" s="9"/>
    </row>
    <row r="35" spans="1:29" ht="25.5" x14ac:dyDescent="0.25">
      <c r="A35" s="16" t="s">
        <v>69</v>
      </c>
      <c r="B35" s="33" t="s">
        <v>352</v>
      </c>
      <c r="C35" s="66" t="s">
        <v>402</v>
      </c>
      <c r="D35" s="286" t="s">
        <v>403</v>
      </c>
      <c r="E35" s="44" t="s">
        <v>96</v>
      </c>
      <c r="F35" s="44" t="s">
        <v>108</v>
      </c>
      <c r="G35" s="46"/>
      <c r="H35" s="46"/>
      <c r="I35" s="44" t="s">
        <v>71</v>
      </c>
      <c r="J35" s="47" t="s">
        <v>72</v>
      </c>
      <c r="K35" s="44" t="s">
        <v>71</v>
      </c>
      <c r="L35" s="48" t="s">
        <v>130</v>
      </c>
      <c r="M35" s="49">
        <v>46063</v>
      </c>
      <c r="N35" s="49">
        <v>46063</v>
      </c>
      <c r="O35" s="49"/>
      <c r="P35" s="50"/>
      <c r="Q35" s="50">
        <v>0</v>
      </c>
      <c r="R35" s="50">
        <v>0</v>
      </c>
      <c r="S35" s="51">
        <f t="shared" ref="S35:S37" si="9">Q35+R35</f>
        <v>0</v>
      </c>
      <c r="T35" s="44"/>
      <c r="U35" s="52">
        <v>0</v>
      </c>
      <c r="V35" s="44">
        <v>1</v>
      </c>
      <c r="W35" s="52">
        <v>302.08</v>
      </c>
      <c r="X35" s="44">
        <v>1</v>
      </c>
      <c r="Y35" s="54">
        <f t="shared" ref="Y35:Y37" si="10">(T35*U35)+(V35*W35)</f>
        <v>302.08</v>
      </c>
      <c r="Z35" s="54">
        <f t="shared" ref="Z35:Z37" si="11">SUM((T35*U35)+(V35*W35))</f>
        <v>302.08</v>
      </c>
      <c r="AA35" s="44" t="s">
        <v>99</v>
      </c>
      <c r="AB35" s="9"/>
      <c r="AC35" s="9"/>
    </row>
    <row r="36" spans="1:29" ht="25.5" x14ac:dyDescent="0.25">
      <c r="A36" s="16" t="s">
        <v>69</v>
      </c>
      <c r="B36" s="33" t="s">
        <v>352</v>
      </c>
      <c r="C36" s="66" t="s">
        <v>404</v>
      </c>
      <c r="D36" s="286" t="s">
        <v>405</v>
      </c>
      <c r="E36" s="44" t="s">
        <v>96</v>
      </c>
      <c r="F36" s="44" t="s">
        <v>108</v>
      </c>
      <c r="G36" s="46"/>
      <c r="H36" s="46"/>
      <c r="I36" s="44" t="s">
        <v>71</v>
      </c>
      <c r="J36" s="47" t="s">
        <v>72</v>
      </c>
      <c r="K36" s="44" t="s">
        <v>71</v>
      </c>
      <c r="L36" s="48" t="s">
        <v>130</v>
      </c>
      <c r="M36" s="49">
        <v>46063</v>
      </c>
      <c r="N36" s="49">
        <v>46063</v>
      </c>
      <c r="O36" s="49"/>
      <c r="P36" s="50"/>
      <c r="Q36" s="50">
        <v>0</v>
      </c>
      <c r="R36" s="50">
        <v>0</v>
      </c>
      <c r="S36" s="51">
        <f t="shared" si="9"/>
        <v>0</v>
      </c>
      <c r="T36" s="44"/>
      <c r="U36" s="52">
        <v>0</v>
      </c>
      <c r="V36" s="44">
        <v>1</v>
      </c>
      <c r="W36" s="52">
        <v>302.08</v>
      </c>
      <c r="X36" s="44">
        <v>1</v>
      </c>
      <c r="Y36" s="54">
        <f t="shared" si="10"/>
        <v>302.08</v>
      </c>
      <c r="Z36" s="54">
        <f t="shared" si="11"/>
        <v>302.08</v>
      </c>
      <c r="AA36" s="44" t="s">
        <v>99</v>
      </c>
      <c r="AB36" s="9"/>
      <c r="AC36" s="9"/>
    </row>
    <row r="37" spans="1:29" ht="25.5" x14ac:dyDescent="0.25">
      <c r="A37" s="16" t="s">
        <v>69</v>
      </c>
      <c r="B37" s="33" t="s">
        <v>352</v>
      </c>
      <c r="C37" s="66" t="s">
        <v>406</v>
      </c>
      <c r="D37" s="286" t="s">
        <v>407</v>
      </c>
      <c r="E37" s="44" t="s">
        <v>96</v>
      </c>
      <c r="F37" s="44" t="s">
        <v>108</v>
      </c>
      <c r="G37" s="46"/>
      <c r="H37" s="46"/>
      <c r="I37" s="44" t="s">
        <v>71</v>
      </c>
      <c r="J37" s="47" t="s">
        <v>72</v>
      </c>
      <c r="K37" s="44" t="s">
        <v>71</v>
      </c>
      <c r="L37" s="48" t="s">
        <v>130</v>
      </c>
      <c r="M37" s="49">
        <v>46063</v>
      </c>
      <c r="N37" s="49">
        <v>46063</v>
      </c>
      <c r="O37" s="49"/>
      <c r="P37" s="50"/>
      <c r="Q37" s="50">
        <v>0</v>
      </c>
      <c r="R37" s="50">
        <v>0</v>
      </c>
      <c r="S37" s="51">
        <f t="shared" si="9"/>
        <v>0</v>
      </c>
      <c r="T37" s="44"/>
      <c r="U37" s="52">
        <v>0</v>
      </c>
      <c r="V37" s="44">
        <v>1</v>
      </c>
      <c r="W37" s="52">
        <v>302.08</v>
      </c>
      <c r="X37" s="44">
        <v>1</v>
      </c>
      <c r="Y37" s="54">
        <f t="shared" si="10"/>
        <v>302.08</v>
      </c>
      <c r="Z37" s="54">
        <f t="shared" si="11"/>
        <v>302.08</v>
      </c>
      <c r="AA37" s="44" t="s">
        <v>99</v>
      </c>
      <c r="AB37" s="9"/>
      <c r="AC37" s="9"/>
    </row>
    <row r="38" spans="1:29" ht="38.25" x14ac:dyDescent="0.25">
      <c r="A38" s="16" t="s">
        <v>69</v>
      </c>
      <c r="B38" s="33" t="s">
        <v>352</v>
      </c>
      <c r="C38" s="66" t="s">
        <v>185</v>
      </c>
      <c r="D38" s="289" t="s">
        <v>186</v>
      </c>
      <c r="E38" s="248" t="s">
        <v>96</v>
      </c>
      <c r="F38" s="248" t="s">
        <v>187</v>
      </c>
      <c r="G38" s="249"/>
      <c r="H38" s="248"/>
      <c r="I38" s="248" t="s">
        <v>71</v>
      </c>
      <c r="J38" s="250" t="s">
        <v>72</v>
      </c>
      <c r="K38" s="248" t="s">
        <v>71</v>
      </c>
      <c r="L38" s="250" t="s">
        <v>408</v>
      </c>
      <c r="M38" s="119">
        <v>46057</v>
      </c>
      <c r="N38" s="120">
        <v>46080</v>
      </c>
      <c r="O38" s="60"/>
      <c r="P38" s="60"/>
      <c r="Q38" s="251">
        <v>0</v>
      </c>
      <c r="R38" s="251">
        <v>0</v>
      </c>
      <c r="S38" s="252">
        <f t="shared" ref="S38" si="12">Q38+R38</f>
        <v>0</v>
      </c>
      <c r="T38" s="55"/>
      <c r="U38" s="253">
        <v>0</v>
      </c>
      <c r="V38" s="43">
        <v>12</v>
      </c>
      <c r="W38" s="253">
        <v>302.08</v>
      </c>
      <c r="X38" s="43">
        <v>12</v>
      </c>
      <c r="Y38" s="54">
        <v>3624.96</v>
      </c>
      <c r="Z38" s="54">
        <v>3624.96</v>
      </c>
      <c r="AA38" s="44" t="s">
        <v>99</v>
      </c>
      <c r="AB38" s="9"/>
      <c r="AC38" s="9"/>
    </row>
    <row r="39" spans="1:29" ht="25.5" x14ac:dyDescent="0.25">
      <c r="A39" s="16" t="s">
        <v>69</v>
      </c>
      <c r="B39" s="33" t="s">
        <v>352</v>
      </c>
      <c r="C39" s="269" t="s">
        <v>189</v>
      </c>
      <c r="D39" s="290" t="s">
        <v>190</v>
      </c>
      <c r="E39" s="123" t="s">
        <v>96</v>
      </c>
      <c r="F39" s="123" t="s">
        <v>191</v>
      </c>
      <c r="G39" s="124"/>
      <c r="H39" s="123"/>
      <c r="I39" s="123" t="s">
        <v>71</v>
      </c>
      <c r="J39" s="122" t="s">
        <v>72</v>
      </c>
      <c r="K39" s="123" t="s">
        <v>71</v>
      </c>
      <c r="L39" s="125" t="s">
        <v>192</v>
      </c>
      <c r="M39" s="126">
        <v>46054</v>
      </c>
      <c r="N39" s="126">
        <v>46081</v>
      </c>
      <c r="O39" s="123"/>
      <c r="P39" s="127"/>
      <c r="Q39" s="128">
        <v>0</v>
      </c>
      <c r="R39" s="128">
        <v>0</v>
      </c>
      <c r="S39" s="129">
        <v>0</v>
      </c>
      <c r="T39" s="43"/>
      <c r="U39" s="130">
        <v>0</v>
      </c>
      <c r="V39" s="85">
        <v>7</v>
      </c>
      <c r="W39" s="111">
        <v>302.08</v>
      </c>
      <c r="X39" s="85">
        <v>7</v>
      </c>
      <c r="Y39" s="131">
        <f>SUM((T39*U39)+V39*W39)</f>
        <v>2114.56</v>
      </c>
      <c r="Z39" s="131">
        <f>SUM((U39*V39)+W39*X39)</f>
        <v>2114.56</v>
      </c>
      <c r="AA39" s="44" t="s">
        <v>99</v>
      </c>
      <c r="AB39" s="9"/>
      <c r="AC39" s="9"/>
    </row>
    <row r="40" spans="1:29" ht="25.5" x14ac:dyDescent="0.25">
      <c r="A40" s="16" t="s">
        <v>69</v>
      </c>
      <c r="B40" s="33" t="s">
        <v>352</v>
      </c>
      <c r="C40" s="303" t="s">
        <v>193</v>
      </c>
      <c r="D40" s="291" t="s">
        <v>194</v>
      </c>
      <c r="E40" s="254" t="s">
        <v>96</v>
      </c>
      <c r="F40" s="254" t="s">
        <v>191</v>
      </c>
      <c r="G40" s="255"/>
      <c r="H40" s="254"/>
      <c r="I40" s="254" t="s">
        <v>71</v>
      </c>
      <c r="J40" s="256" t="s">
        <v>72</v>
      </c>
      <c r="K40" s="254" t="s">
        <v>71</v>
      </c>
      <c r="L40" s="257" t="s">
        <v>192</v>
      </c>
      <c r="M40" s="258">
        <v>46055</v>
      </c>
      <c r="N40" s="259">
        <v>46075</v>
      </c>
      <c r="O40" s="260"/>
      <c r="P40" s="261"/>
      <c r="Q40" s="262">
        <v>0</v>
      </c>
      <c r="R40" s="262">
        <v>0</v>
      </c>
      <c r="S40" s="39">
        <v>0</v>
      </c>
      <c r="T40" s="140"/>
      <c r="U40" s="263">
        <v>0</v>
      </c>
      <c r="V40" s="264">
        <v>7</v>
      </c>
      <c r="W40" s="265">
        <v>302.08</v>
      </c>
      <c r="X40" s="264">
        <v>7</v>
      </c>
      <c r="Y40" s="156">
        <f t="shared" ref="Y40:Z49" si="13">SUM((T40*U40)+V40*W40)</f>
        <v>2114.56</v>
      </c>
      <c r="Z40" s="156">
        <f t="shared" si="13"/>
        <v>2114.56</v>
      </c>
      <c r="AA40" s="266" t="s">
        <v>99</v>
      </c>
      <c r="AB40" s="9"/>
      <c r="AC40" s="9"/>
    </row>
    <row r="41" spans="1:29" ht="25.5" x14ac:dyDescent="0.25">
      <c r="A41" s="16" t="s">
        <v>69</v>
      </c>
      <c r="B41" s="33" t="s">
        <v>352</v>
      </c>
      <c r="C41" s="303" t="s">
        <v>409</v>
      </c>
      <c r="D41" s="292" t="s">
        <v>410</v>
      </c>
      <c r="E41" s="132" t="s">
        <v>96</v>
      </c>
      <c r="F41" s="132" t="s">
        <v>191</v>
      </c>
      <c r="G41" s="134"/>
      <c r="H41" s="132"/>
      <c r="I41" s="132" t="s">
        <v>71</v>
      </c>
      <c r="J41" s="135" t="s">
        <v>72</v>
      </c>
      <c r="K41" s="132" t="s">
        <v>71</v>
      </c>
      <c r="L41" s="132" t="s">
        <v>192</v>
      </c>
      <c r="M41" s="267">
        <v>46065</v>
      </c>
      <c r="N41" s="267">
        <v>46079</v>
      </c>
      <c r="O41" s="136"/>
      <c r="P41" s="137"/>
      <c r="Q41" s="138">
        <v>0</v>
      </c>
      <c r="R41" s="138">
        <v>0</v>
      </c>
      <c r="S41" s="139">
        <v>0</v>
      </c>
      <c r="T41" s="93"/>
      <c r="U41" s="141">
        <v>0</v>
      </c>
      <c r="V41" s="93">
        <v>7</v>
      </c>
      <c r="W41" s="268">
        <v>302.08</v>
      </c>
      <c r="X41" s="93">
        <v>7</v>
      </c>
      <c r="Y41" s="54">
        <f t="shared" si="13"/>
        <v>2114.56</v>
      </c>
      <c r="Z41" s="54">
        <f t="shared" si="13"/>
        <v>2114.56</v>
      </c>
      <c r="AA41" s="93" t="s">
        <v>99</v>
      </c>
      <c r="AB41" s="9"/>
      <c r="AC41" s="9"/>
    </row>
    <row r="42" spans="1:29" ht="25.5" x14ac:dyDescent="0.25">
      <c r="A42" s="16" t="s">
        <v>69</v>
      </c>
      <c r="B42" s="33" t="s">
        <v>352</v>
      </c>
      <c r="C42" s="303" t="s">
        <v>411</v>
      </c>
      <c r="D42" s="292" t="s">
        <v>412</v>
      </c>
      <c r="E42" s="132" t="s">
        <v>96</v>
      </c>
      <c r="F42" s="132" t="s">
        <v>191</v>
      </c>
      <c r="G42" s="134"/>
      <c r="H42" s="132"/>
      <c r="I42" s="132" t="s">
        <v>71</v>
      </c>
      <c r="J42" s="135" t="s">
        <v>72</v>
      </c>
      <c r="K42" s="132" t="s">
        <v>71</v>
      </c>
      <c r="L42" s="132" t="s">
        <v>192</v>
      </c>
      <c r="M42" s="267">
        <v>46057</v>
      </c>
      <c r="N42" s="267">
        <v>46077</v>
      </c>
      <c r="O42" s="136"/>
      <c r="P42" s="137"/>
      <c r="Q42" s="138">
        <v>0</v>
      </c>
      <c r="R42" s="138">
        <v>0</v>
      </c>
      <c r="S42" s="139">
        <v>0</v>
      </c>
      <c r="T42" s="93"/>
      <c r="U42" s="141">
        <v>0</v>
      </c>
      <c r="V42" s="93">
        <v>7</v>
      </c>
      <c r="W42" s="268">
        <v>302.08</v>
      </c>
      <c r="X42" s="93">
        <v>7</v>
      </c>
      <c r="Y42" s="54">
        <f t="shared" si="13"/>
        <v>2114.56</v>
      </c>
      <c r="Z42" s="54">
        <f t="shared" si="13"/>
        <v>2114.56</v>
      </c>
      <c r="AA42" s="93" t="s">
        <v>99</v>
      </c>
      <c r="AB42" s="9"/>
      <c r="AC42" s="9"/>
    </row>
    <row r="43" spans="1:29" ht="25.5" x14ac:dyDescent="0.25">
      <c r="A43" s="16" t="s">
        <v>69</v>
      </c>
      <c r="B43" s="33" t="s">
        <v>352</v>
      </c>
      <c r="C43" s="269" t="s">
        <v>195</v>
      </c>
      <c r="D43" s="293" t="s">
        <v>196</v>
      </c>
      <c r="E43" s="123" t="s">
        <v>96</v>
      </c>
      <c r="F43" s="123" t="s">
        <v>191</v>
      </c>
      <c r="G43" s="124"/>
      <c r="H43" s="122"/>
      <c r="I43" s="122" t="s">
        <v>71</v>
      </c>
      <c r="J43" s="122" t="s">
        <v>72</v>
      </c>
      <c r="K43" s="123" t="s">
        <v>71</v>
      </c>
      <c r="L43" s="125" t="s">
        <v>192</v>
      </c>
      <c r="M43" s="88">
        <v>46057</v>
      </c>
      <c r="N43" s="89">
        <v>46077</v>
      </c>
      <c r="O43" s="123"/>
      <c r="P43" s="127"/>
      <c r="Q43" s="128">
        <v>0</v>
      </c>
      <c r="R43" s="128">
        <v>0</v>
      </c>
      <c r="S43" s="129">
        <v>0</v>
      </c>
      <c r="T43" s="123"/>
      <c r="U43" s="130">
        <v>0</v>
      </c>
      <c r="V43" s="85">
        <v>7</v>
      </c>
      <c r="W43" s="111">
        <v>302.08</v>
      </c>
      <c r="X43" s="85">
        <v>7</v>
      </c>
      <c r="Y43" s="131">
        <f t="shared" si="13"/>
        <v>2114.56</v>
      </c>
      <c r="Z43" s="131">
        <f t="shared" si="13"/>
        <v>2114.56</v>
      </c>
      <c r="AA43" s="82" t="s">
        <v>99</v>
      </c>
      <c r="AB43" s="9"/>
      <c r="AC43" s="9"/>
    </row>
    <row r="44" spans="1:29" ht="25.5" x14ac:dyDescent="0.25">
      <c r="A44" s="16" t="s">
        <v>69</v>
      </c>
      <c r="B44" s="33" t="s">
        <v>352</v>
      </c>
      <c r="C44" s="269" t="s">
        <v>197</v>
      </c>
      <c r="D44" s="294" t="s">
        <v>198</v>
      </c>
      <c r="E44" s="132" t="s">
        <v>96</v>
      </c>
      <c r="F44" s="144" t="s">
        <v>191</v>
      </c>
      <c r="G44" s="145"/>
      <c r="H44" s="144"/>
      <c r="I44" s="144" t="s">
        <v>71</v>
      </c>
      <c r="J44" s="146" t="s">
        <v>72</v>
      </c>
      <c r="K44" s="144" t="s">
        <v>71</v>
      </c>
      <c r="L44" s="125" t="s">
        <v>192</v>
      </c>
      <c r="M44" s="88">
        <v>265204</v>
      </c>
      <c r="N44" s="89">
        <v>46079</v>
      </c>
      <c r="O44" s="144"/>
      <c r="P44" s="147"/>
      <c r="Q44" s="148">
        <v>0</v>
      </c>
      <c r="R44" s="148">
        <v>0</v>
      </c>
      <c r="S44" s="150">
        <v>0</v>
      </c>
      <c r="T44" s="117"/>
      <c r="U44" s="149">
        <v>0</v>
      </c>
      <c r="V44" s="85">
        <v>7</v>
      </c>
      <c r="W44" s="111">
        <v>302.08</v>
      </c>
      <c r="X44" s="85">
        <v>7</v>
      </c>
      <c r="Y44" s="131">
        <f t="shared" si="13"/>
        <v>2114.56</v>
      </c>
      <c r="Z44" s="131">
        <f t="shared" si="13"/>
        <v>2114.56</v>
      </c>
      <c r="AA44" s="44" t="s">
        <v>99</v>
      </c>
      <c r="AB44" s="9"/>
      <c r="AC44" s="9"/>
    </row>
    <row r="45" spans="1:29" ht="25.5" x14ac:dyDescent="0.25">
      <c r="A45" s="16" t="s">
        <v>69</v>
      </c>
      <c r="B45" s="33" t="s">
        <v>352</v>
      </c>
      <c r="C45" s="269" t="s">
        <v>199</v>
      </c>
      <c r="D45" s="295" t="s">
        <v>200</v>
      </c>
      <c r="E45" s="144" t="s">
        <v>96</v>
      </c>
      <c r="F45" s="144" t="s">
        <v>191</v>
      </c>
      <c r="G45" s="145"/>
      <c r="H45" s="144"/>
      <c r="I45" s="144" t="s">
        <v>71</v>
      </c>
      <c r="J45" s="146" t="s">
        <v>72</v>
      </c>
      <c r="K45" s="144" t="s">
        <v>71</v>
      </c>
      <c r="L45" s="125" t="s">
        <v>192</v>
      </c>
      <c r="M45" s="88">
        <v>46055</v>
      </c>
      <c r="N45" s="89">
        <v>46075</v>
      </c>
      <c r="O45" s="144"/>
      <c r="P45" s="147"/>
      <c r="Q45" s="148">
        <v>0</v>
      </c>
      <c r="R45" s="148">
        <v>0</v>
      </c>
      <c r="S45" s="139">
        <v>0</v>
      </c>
      <c r="T45" s="117"/>
      <c r="U45" s="149">
        <v>0</v>
      </c>
      <c r="V45" s="85">
        <v>7</v>
      </c>
      <c r="W45" s="111">
        <v>302.08</v>
      </c>
      <c r="X45" s="85">
        <v>7</v>
      </c>
      <c r="Y45" s="131">
        <f t="shared" si="13"/>
        <v>2114.56</v>
      </c>
      <c r="Z45" s="131">
        <f t="shared" si="13"/>
        <v>2114.56</v>
      </c>
      <c r="AA45" s="44" t="s">
        <v>99</v>
      </c>
      <c r="AB45" s="9"/>
      <c r="AC45" s="9"/>
    </row>
    <row r="46" spans="1:29" ht="25.5" x14ac:dyDescent="0.25">
      <c r="A46" s="16" t="s">
        <v>69</v>
      </c>
      <c r="B46" s="33" t="s">
        <v>352</v>
      </c>
      <c r="C46" s="269" t="s">
        <v>413</v>
      </c>
      <c r="D46" s="295" t="s">
        <v>414</v>
      </c>
      <c r="E46" s="144" t="s">
        <v>96</v>
      </c>
      <c r="F46" s="144" t="s">
        <v>191</v>
      </c>
      <c r="G46" s="145"/>
      <c r="H46" s="144"/>
      <c r="I46" s="144" t="s">
        <v>71</v>
      </c>
      <c r="J46" s="146" t="s">
        <v>72</v>
      </c>
      <c r="K46" s="144" t="s">
        <v>71</v>
      </c>
      <c r="L46" s="125" t="s">
        <v>192</v>
      </c>
      <c r="M46" s="88">
        <v>46059</v>
      </c>
      <c r="N46" s="89">
        <v>46079</v>
      </c>
      <c r="O46" s="144"/>
      <c r="P46" s="147"/>
      <c r="Q46" s="148">
        <v>0</v>
      </c>
      <c r="R46" s="148">
        <v>0</v>
      </c>
      <c r="S46" s="139">
        <v>0</v>
      </c>
      <c r="T46" s="117"/>
      <c r="U46" s="149">
        <v>0</v>
      </c>
      <c r="V46" s="85">
        <v>7</v>
      </c>
      <c r="W46" s="111">
        <v>302.08</v>
      </c>
      <c r="X46" s="85">
        <v>7</v>
      </c>
      <c r="Y46" s="131">
        <f t="shared" si="13"/>
        <v>2114.56</v>
      </c>
      <c r="Z46" s="131">
        <f t="shared" si="13"/>
        <v>2114.56</v>
      </c>
      <c r="AA46" s="44" t="s">
        <v>99</v>
      </c>
      <c r="AB46" s="9"/>
      <c r="AC46" s="9"/>
    </row>
    <row r="47" spans="1:29" ht="25.5" x14ac:dyDescent="0.25">
      <c r="A47" s="16" t="s">
        <v>69</v>
      </c>
      <c r="B47" s="33" t="s">
        <v>352</v>
      </c>
      <c r="C47" s="269" t="s">
        <v>203</v>
      </c>
      <c r="D47" s="294" t="s">
        <v>204</v>
      </c>
      <c r="E47" s="144" t="s">
        <v>96</v>
      </c>
      <c r="F47" s="144" t="s">
        <v>191</v>
      </c>
      <c r="G47" s="145"/>
      <c r="H47" s="144"/>
      <c r="I47" s="144" t="s">
        <v>71</v>
      </c>
      <c r="J47" s="146" t="s">
        <v>72</v>
      </c>
      <c r="K47" s="144" t="s">
        <v>71</v>
      </c>
      <c r="L47" s="125" t="s">
        <v>192</v>
      </c>
      <c r="M47" s="88">
        <v>46055</v>
      </c>
      <c r="N47" s="89">
        <v>46063</v>
      </c>
      <c r="O47" s="144"/>
      <c r="P47" s="147"/>
      <c r="Q47" s="148">
        <v>0</v>
      </c>
      <c r="R47" s="148">
        <v>0</v>
      </c>
      <c r="S47" s="150">
        <v>0</v>
      </c>
      <c r="T47" s="117"/>
      <c r="U47" s="149">
        <v>0</v>
      </c>
      <c r="V47" s="85">
        <v>7</v>
      </c>
      <c r="W47" s="151">
        <v>302.08</v>
      </c>
      <c r="X47" s="85">
        <v>7</v>
      </c>
      <c r="Y47" s="131">
        <f t="shared" si="13"/>
        <v>2114.56</v>
      </c>
      <c r="Z47" s="131">
        <f t="shared" si="13"/>
        <v>2114.56</v>
      </c>
      <c r="AA47" s="44" t="s">
        <v>99</v>
      </c>
      <c r="AB47" s="9"/>
      <c r="AC47" s="9"/>
    </row>
    <row r="48" spans="1:29" ht="25.5" x14ac:dyDescent="0.25">
      <c r="A48" s="16" t="s">
        <v>69</v>
      </c>
      <c r="B48" s="33" t="s">
        <v>352</v>
      </c>
      <c r="C48" s="269" t="s">
        <v>205</v>
      </c>
      <c r="D48" s="295" t="s">
        <v>206</v>
      </c>
      <c r="E48" s="144" t="s">
        <v>96</v>
      </c>
      <c r="F48" s="144" t="s">
        <v>191</v>
      </c>
      <c r="G48" s="145"/>
      <c r="H48" s="144"/>
      <c r="I48" s="144" t="s">
        <v>71</v>
      </c>
      <c r="J48" s="146" t="s">
        <v>72</v>
      </c>
      <c r="K48" s="144" t="s">
        <v>71</v>
      </c>
      <c r="L48" s="125" t="s">
        <v>192</v>
      </c>
      <c r="M48" s="152">
        <v>46057</v>
      </c>
      <c r="N48" s="152">
        <v>46077</v>
      </c>
      <c r="O48" s="144"/>
      <c r="P48" s="147"/>
      <c r="Q48" s="148">
        <v>0</v>
      </c>
      <c r="R48" s="148">
        <v>0</v>
      </c>
      <c r="S48" s="139">
        <v>0</v>
      </c>
      <c r="T48" s="44"/>
      <c r="U48" s="153">
        <v>0</v>
      </c>
      <c r="V48" s="85">
        <v>7</v>
      </c>
      <c r="W48" s="151">
        <v>302.08</v>
      </c>
      <c r="X48" s="85">
        <v>7</v>
      </c>
      <c r="Y48" s="131">
        <f t="shared" si="13"/>
        <v>2114.56</v>
      </c>
      <c r="Z48" s="131">
        <f t="shared" si="13"/>
        <v>2114.56</v>
      </c>
      <c r="AA48" s="44" t="s">
        <v>99</v>
      </c>
      <c r="AB48" s="9"/>
      <c r="AC48" s="9"/>
    </row>
    <row r="49" spans="1:29" ht="25.5" x14ac:dyDescent="0.25">
      <c r="A49" s="16" t="s">
        <v>69</v>
      </c>
      <c r="B49" s="33" t="s">
        <v>352</v>
      </c>
      <c r="C49" s="269" t="s">
        <v>207</v>
      </c>
      <c r="D49" s="296" t="s">
        <v>206</v>
      </c>
      <c r="E49" s="33" t="s">
        <v>96</v>
      </c>
      <c r="F49" s="33" t="s">
        <v>191</v>
      </c>
      <c r="G49" s="154"/>
      <c r="H49" s="33"/>
      <c r="I49" s="33" t="s">
        <v>71</v>
      </c>
      <c r="J49" s="36" t="s">
        <v>72</v>
      </c>
      <c r="K49" s="33" t="s">
        <v>71</v>
      </c>
      <c r="L49" s="125" t="s">
        <v>192</v>
      </c>
      <c r="M49" s="119">
        <v>46055</v>
      </c>
      <c r="N49" s="120">
        <v>46075</v>
      </c>
      <c r="O49" s="33"/>
      <c r="P49" s="155"/>
      <c r="Q49" s="38">
        <v>0</v>
      </c>
      <c r="R49" s="38">
        <v>0</v>
      </c>
      <c r="S49" s="39">
        <v>0</v>
      </c>
      <c r="T49" s="33"/>
      <c r="U49" s="40">
        <v>0</v>
      </c>
      <c r="V49" s="43">
        <v>7</v>
      </c>
      <c r="W49" s="41">
        <v>302.08</v>
      </c>
      <c r="X49" s="43">
        <v>7</v>
      </c>
      <c r="Y49" s="131">
        <f t="shared" si="13"/>
        <v>2114.56</v>
      </c>
      <c r="Z49" s="131">
        <f t="shared" si="13"/>
        <v>2114.56</v>
      </c>
      <c r="AA49" s="44" t="s">
        <v>99</v>
      </c>
      <c r="AB49" s="9"/>
      <c r="AC49" s="9"/>
    </row>
    <row r="50" spans="1:29" ht="25.5" x14ac:dyDescent="0.25">
      <c r="A50" s="16" t="s">
        <v>69</v>
      </c>
      <c r="B50" s="33" t="s">
        <v>352</v>
      </c>
      <c r="C50" s="230" t="s">
        <v>208</v>
      </c>
      <c r="D50" s="297" t="s">
        <v>209</v>
      </c>
      <c r="E50" s="144" t="s">
        <v>96</v>
      </c>
      <c r="F50" s="144" t="s">
        <v>191</v>
      </c>
      <c r="G50" s="145"/>
      <c r="H50" s="144"/>
      <c r="I50" s="123" t="s">
        <v>71</v>
      </c>
      <c r="J50" s="146" t="s">
        <v>72</v>
      </c>
      <c r="K50" s="144" t="s">
        <v>71</v>
      </c>
      <c r="L50" s="132" t="s">
        <v>210</v>
      </c>
      <c r="M50" s="88">
        <v>46054</v>
      </c>
      <c r="N50" s="89">
        <v>46081</v>
      </c>
      <c r="O50" s="158"/>
      <c r="P50" s="158"/>
      <c r="Q50" s="148">
        <v>0</v>
      </c>
      <c r="R50" s="148">
        <v>0</v>
      </c>
      <c r="S50" s="150">
        <v>0</v>
      </c>
      <c r="T50" s="144"/>
      <c r="U50" s="149">
        <v>0</v>
      </c>
      <c r="V50" s="85">
        <v>7</v>
      </c>
      <c r="W50" s="151">
        <v>302.08</v>
      </c>
      <c r="X50" s="85">
        <v>7</v>
      </c>
      <c r="Y50" s="131">
        <f t="shared" ref="Y50:Z62" si="14">(T50*U50)+(V50*W50)</f>
        <v>2114.56</v>
      </c>
      <c r="Z50" s="131">
        <f t="shared" si="14"/>
        <v>2114.56</v>
      </c>
      <c r="AA50" s="44" t="s">
        <v>99</v>
      </c>
      <c r="AB50" s="9"/>
      <c r="AC50" s="9"/>
    </row>
    <row r="51" spans="1:29" ht="25.5" x14ac:dyDescent="0.25">
      <c r="A51" s="16" t="s">
        <v>69</v>
      </c>
      <c r="B51" s="33" t="s">
        <v>352</v>
      </c>
      <c r="C51" s="231" t="s">
        <v>211</v>
      </c>
      <c r="D51" s="159" t="s">
        <v>212</v>
      </c>
      <c r="E51" s="144" t="s">
        <v>96</v>
      </c>
      <c r="F51" s="144" t="s">
        <v>191</v>
      </c>
      <c r="G51" s="145"/>
      <c r="H51" s="144"/>
      <c r="I51" s="144" t="s">
        <v>71</v>
      </c>
      <c r="J51" s="146" t="s">
        <v>72</v>
      </c>
      <c r="K51" s="144" t="s">
        <v>71</v>
      </c>
      <c r="L51" s="132" t="s">
        <v>210</v>
      </c>
      <c r="M51" s="88">
        <v>46062</v>
      </c>
      <c r="N51" s="89">
        <v>46080</v>
      </c>
      <c r="O51" s="158"/>
      <c r="P51" s="158"/>
      <c r="Q51" s="148">
        <v>0</v>
      </c>
      <c r="R51" s="148">
        <v>0</v>
      </c>
      <c r="S51" s="150">
        <v>0</v>
      </c>
      <c r="T51" s="144"/>
      <c r="U51" s="149">
        <v>0</v>
      </c>
      <c r="V51" s="85">
        <v>10</v>
      </c>
      <c r="W51" s="151">
        <v>302.08</v>
      </c>
      <c r="X51" s="85">
        <v>10</v>
      </c>
      <c r="Y51" s="131">
        <f t="shared" si="14"/>
        <v>3020.7999999999997</v>
      </c>
      <c r="Z51" s="131">
        <f t="shared" si="14"/>
        <v>3020.7999999999997</v>
      </c>
      <c r="AA51" s="44"/>
      <c r="AB51" s="9"/>
      <c r="AC51" s="9"/>
    </row>
    <row r="52" spans="1:29" ht="25.5" x14ac:dyDescent="0.25">
      <c r="A52" s="16" t="s">
        <v>69</v>
      </c>
      <c r="B52" s="33" t="s">
        <v>352</v>
      </c>
      <c r="C52" s="269" t="s">
        <v>217</v>
      </c>
      <c r="D52" s="294" t="s">
        <v>218</v>
      </c>
      <c r="E52" s="144" t="s">
        <v>96</v>
      </c>
      <c r="F52" s="144" t="s">
        <v>191</v>
      </c>
      <c r="G52" s="145"/>
      <c r="H52" s="144"/>
      <c r="I52" s="144" t="s">
        <v>71</v>
      </c>
      <c r="J52" s="146" t="s">
        <v>72</v>
      </c>
      <c r="K52" s="144" t="s">
        <v>71</v>
      </c>
      <c r="L52" s="132" t="s">
        <v>210</v>
      </c>
      <c r="M52" s="152">
        <v>46057</v>
      </c>
      <c r="N52" s="152">
        <v>46077</v>
      </c>
      <c r="O52" s="144"/>
      <c r="P52" s="147"/>
      <c r="Q52" s="148">
        <v>0</v>
      </c>
      <c r="R52" s="148">
        <v>0</v>
      </c>
      <c r="S52" s="150">
        <v>0</v>
      </c>
      <c r="T52" s="144"/>
      <c r="U52" s="149">
        <v>0</v>
      </c>
      <c r="V52" s="108">
        <v>7</v>
      </c>
      <c r="W52" s="151">
        <v>302.08</v>
      </c>
      <c r="X52" s="160">
        <v>7</v>
      </c>
      <c r="Y52" s="131">
        <f t="shared" si="14"/>
        <v>2114.56</v>
      </c>
      <c r="Z52" s="131">
        <f t="shared" si="14"/>
        <v>2114.56</v>
      </c>
      <c r="AA52" s="44" t="s">
        <v>99</v>
      </c>
      <c r="AB52" s="9"/>
      <c r="AC52" s="9"/>
    </row>
    <row r="53" spans="1:29" ht="25.5" x14ac:dyDescent="0.25">
      <c r="A53" s="16" t="s">
        <v>69</v>
      </c>
      <c r="B53" s="33" t="s">
        <v>352</v>
      </c>
      <c r="C53" s="269" t="s">
        <v>220</v>
      </c>
      <c r="D53" s="298" t="s">
        <v>221</v>
      </c>
      <c r="E53" s="33" t="s">
        <v>96</v>
      </c>
      <c r="F53" s="33" t="s">
        <v>191</v>
      </c>
      <c r="G53" s="154"/>
      <c r="H53" s="33"/>
      <c r="I53" s="33" t="s">
        <v>71</v>
      </c>
      <c r="J53" s="36" t="s">
        <v>72</v>
      </c>
      <c r="K53" s="33" t="s">
        <v>71</v>
      </c>
      <c r="L53" s="254" t="s">
        <v>210</v>
      </c>
      <c r="M53" s="270">
        <v>46059</v>
      </c>
      <c r="N53" s="270">
        <v>46079</v>
      </c>
      <c r="O53" s="33"/>
      <c r="P53" s="155"/>
      <c r="Q53" s="38">
        <v>0</v>
      </c>
      <c r="R53" s="38">
        <v>0</v>
      </c>
      <c r="S53" s="39">
        <v>0</v>
      </c>
      <c r="T53" s="33"/>
      <c r="U53" s="40">
        <v>0</v>
      </c>
      <c r="V53" s="117">
        <v>7</v>
      </c>
      <c r="W53" s="41">
        <v>302.08</v>
      </c>
      <c r="X53" s="271">
        <v>7</v>
      </c>
      <c r="Y53" s="156">
        <f t="shared" si="14"/>
        <v>2114.56</v>
      </c>
      <c r="Z53" s="156">
        <f t="shared" si="14"/>
        <v>2114.56</v>
      </c>
      <c r="AA53" s="35" t="s">
        <v>99</v>
      </c>
      <c r="AB53" s="9"/>
      <c r="AC53" s="9"/>
    </row>
    <row r="54" spans="1:29" ht="25.5" x14ac:dyDescent="0.25">
      <c r="A54" s="16" t="s">
        <v>69</v>
      </c>
      <c r="B54" s="33" t="s">
        <v>352</v>
      </c>
      <c r="C54" s="269" t="s">
        <v>415</v>
      </c>
      <c r="D54" s="294" t="s">
        <v>416</v>
      </c>
      <c r="E54" s="144" t="s">
        <v>96</v>
      </c>
      <c r="F54" s="144" t="s">
        <v>191</v>
      </c>
      <c r="G54" s="145"/>
      <c r="H54" s="144"/>
      <c r="I54" s="144" t="s">
        <v>71</v>
      </c>
      <c r="J54" s="146" t="s">
        <v>72</v>
      </c>
      <c r="K54" s="144" t="s">
        <v>71</v>
      </c>
      <c r="L54" s="132" t="s">
        <v>210</v>
      </c>
      <c r="M54" s="152">
        <v>46059</v>
      </c>
      <c r="N54" s="152">
        <v>46079</v>
      </c>
      <c r="O54" s="144"/>
      <c r="P54" s="147"/>
      <c r="Q54" s="148">
        <v>0</v>
      </c>
      <c r="R54" s="148">
        <v>0</v>
      </c>
      <c r="S54" s="139">
        <v>0</v>
      </c>
      <c r="T54" s="144"/>
      <c r="U54" s="149">
        <v>0</v>
      </c>
      <c r="V54" s="44">
        <v>7</v>
      </c>
      <c r="W54" s="52">
        <v>302.08</v>
      </c>
      <c r="X54" s="144">
        <v>7</v>
      </c>
      <c r="Y54" s="54">
        <f t="shared" si="14"/>
        <v>2114.56</v>
      </c>
      <c r="Z54" s="54">
        <f t="shared" si="14"/>
        <v>2114.56</v>
      </c>
      <c r="AA54" s="44" t="s">
        <v>99</v>
      </c>
      <c r="AB54" s="9"/>
      <c r="AC54" s="9"/>
    </row>
    <row r="55" spans="1:29" ht="25.5" x14ac:dyDescent="0.25">
      <c r="A55" s="16" t="s">
        <v>69</v>
      </c>
      <c r="B55" s="33" t="s">
        <v>352</v>
      </c>
      <c r="C55" s="134" t="s">
        <v>224</v>
      </c>
      <c r="D55" s="299" t="s">
        <v>225</v>
      </c>
      <c r="E55" s="132" t="s">
        <v>96</v>
      </c>
      <c r="F55" s="132" t="s">
        <v>191</v>
      </c>
      <c r="G55" s="161"/>
      <c r="H55" s="132"/>
      <c r="I55" s="132" t="s">
        <v>71</v>
      </c>
      <c r="J55" s="135" t="s">
        <v>72</v>
      </c>
      <c r="K55" s="132" t="s">
        <v>71</v>
      </c>
      <c r="L55" s="132" t="s">
        <v>210</v>
      </c>
      <c r="M55" s="98">
        <v>46062</v>
      </c>
      <c r="N55" s="99">
        <v>46081</v>
      </c>
      <c r="O55" s="132"/>
      <c r="P55" s="162"/>
      <c r="Q55" s="138">
        <v>0</v>
      </c>
      <c r="R55" s="138">
        <v>0</v>
      </c>
      <c r="S55" s="139">
        <v>0</v>
      </c>
      <c r="T55" s="132"/>
      <c r="U55" s="141">
        <v>0</v>
      </c>
      <c r="V55" s="103">
        <v>6</v>
      </c>
      <c r="W55" s="163">
        <v>302.08</v>
      </c>
      <c r="X55" s="103">
        <v>6</v>
      </c>
      <c r="Y55" s="131">
        <f t="shared" si="14"/>
        <v>1812.48</v>
      </c>
      <c r="Z55" s="131">
        <f t="shared" si="14"/>
        <v>1812.48</v>
      </c>
      <c r="AA55" s="103" t="s">
        <v>99</v>
      </c>
      <c r="AB55" s="9"/>
      <c r="AC55" s="9"/>
    </row>
    <row r="56" spans="1:29" ht="25.5" x14ac:dyDescent="0.25">
      <c r="A56" s="16" t="s">
        <v>69</v>
      </c>
      <c r="B56" s="33" t="s">
        <v>352</v>
      </c>
      <c r="C56" s="66" t="s">
        <v>226</v>
      </c>
      <c r="D56" s="286" t="s">
        <v>227</v>
      </c>
      <c r="E56" s="144" t="s">
        <v>96</v>
      </c>
      <c r="F56" s="144" t="s">
        <v>191</v>
      </c>
      <c r="G56" s="145"/>
      <c r="H56" s="146"/>
      <c r="I56" s="144" t="s">
        <v>71</v>
      </c>
      <c r="J56" s="146" t="s">
        <v>72</v>
      </c>
      <c r="K56" s="144" t="s">
        <v>71</v>
      </c>
      <c r="L56" s="132" t="s">
        <v>210</v>
      </c>
      <c r="M56" s="152">
        <v>46055</v>
      </c>
      <c r="N56" s="152">
        <v>46075</v>
      </c>
      <c r="O56" s="144"/>
      <c r="P56" s="147"/>
      <c r="Q56" s="148">
        <v>0</v>
      </c>
      <c r="R56" s="148">
        <v>0</v>
      </c>
      <c r="S56" s="139">
        <v>0</v>
      </c>
      <c r="T56" s="144"/>
      <c r="U56" s="149">
        <v>0</v>
      </c>
      <c r="V56" s="108">
        <v>7</v>
      </c>
      <c r="W56" s="151">
        <v>302.08</v>
      </c>
      <c r="X56" s="160">
        <v>7</v>
      </c>
      <c r="Y56" s="131">
        <f t="shared" si="14"/>
        <v>2114.56</v>
      </c>
      <c r="Z56" s="131">
        <f t="shared" si="14"/>
        <v>2114.56</v>
      </c>
      <c r="AA56" s="108" t="s">
        <v>99</v>
      </c>
      <c r="AB56" s="9"/>
      <c r="AC56" s="9"/>
    </row>
    <row r="57" spans="1:29" ht="25.5" x14ac:dyDescent="0.25">
      <c r="A57" s="16" t="s">
        <v>69</v>
      </c>
      <c r="B57" s="33" t="s">
        <v>352</v>
      </c>
      <c r="C57" s="66" t="s">
        <v>228</v>
      </c>
      <c r="D57" s="286" t="s">
        <v>229</v>
      </c>
      <c r="E57" s="144" t="s">
        <v>96</v>
      </c>
      <c r="F57" s="144" t="s">
        <v>191</v>
      </c>
      <c r="G57" s="145"/>
      <c r="H57" s="144"/>
      <c r="I57" s="146" t="s">
        <v>71</v>
      </c>
      <c r="J57" s="146" t="s">
        <v>72</v>
      </c>
      <c r="K57" s="146" t="s">
        <v>71</v>
      </c>
      <c r="L57" s="132" t="s">
        <v>210</v>
      </c>
      <c r="M57" s="152">
        <v>46055</v>
      </c>
      <c r="N57" s="152">
        <v>46075</v>
      </c>
      <c r="O57" s="144"/>
      <c r="P57" s="147"/>
      <c r="Q57" s="164">
        <v>0</v>
      </c>
      <c r="R57" s="164">
        <v>0</v>
      </c>
      <c r="S57" s="139">
        <v>0</v>
      </c>
      <c r="T57" s="85"/>
      <c r="U57" s="111">
        <v>0</v>
      </c>
      <c r="V57" s="85">
        <v>7</v>
      </c>
      <c r="W57" s="151">
        <v>302.08</v>
      </c>
      <c r="X57" s="85">
        <v>7</v>
      </c>
      <c r="Y57" s="131">
        <f t="shared" si="14"/>
        <v>2114.56</v>
      </c>
      <c r="Z57" s="131">
        <f t="shared" si="14"/>
        <v>2114.56</v>
      </c>
      <c r="AA57" s="117" t="s">
        <v>99</v>
      </c>
      <c r="AB57" s="9"/>
      <c r="AC57" s="9"/>
    </row>
    <row r="58" spans="1:29" ht="25.5" x14ac:dyDescent="0.25">
      <c r="A58" s="16" t="s">
        <v>69</v>
      </c>
      <c r="B58" s="33" t="s">
        <v>352</v>
      </c>
      <c r="C58" s="66" t="s">
        <v>417</v>
      </c>
      <c r="D58" s="286" t="s">
        <v>418</v>
      </c>
      <c r="E58" s="144" t="s">
        <v>96</v>
      </c>
      <c r="F58" s="144" t="s">
        <v>191</v>
      </c>
      <c r="G58" s="145"/>
      <c r="H58" s="144"/>
      <c r="I58" s="146" t="s">
        <v>71</v>
      </c>
      <c r="J58" s="146" t="s">
        <v>72</v>
      </c>
      <c r="K58" s="146" t="s">
        <v>71</v>
      </c>
      <c r="L58" s="132" t="s">
        <v>210</v>
      </c>
      <c r="M58" s="152">
        <v>46057</v>
      </c>
      <c r="N58" s="152">
        <v>46077</v>
      </c>
      <c r="O58" s="144"/>
      <c r="P58" s="147"/>
      <c r="Q58" s="164">
        <v>0</v>
      </c>
      <c r="R58" s="164">
        <v>0</v>
      </c>
      <c r="S58" s="139">
        <v>0</v>
      </c>
      <c r="T58" s="85"/>
      <c r="U58" s="111">
        <v>0</v>
      </c>
      <c r="V58" s="85">
        <v>7</v>
      </c>
      <c r="W58" s="151">
        <v>302.08</v>
      </c>
      <c r="X58" s="85">
        <v>7</v>
      </c>
      <c r="Y58" s="131">
        <f t="shared" si="14"/>
        <v>2114.56</v>
      </c>
      <c r="Z58" s="131">
        <f t="shared" si="14"/>
        <v>2114.56</v>
      </c>
      <c r="AA58" s="117" t="s">
        <v>99</v>
      </c>
      <c r="AB58" s="9"/>
      <c r="AC58" s="9"/>
    </row>
    <row r="59" spans="1:29" ht="25.5" x14ac:dyDescent="0.25">
      <c r="A59" s="16" t="s">
        <v>69</v>
      </c>
      <c r="B59" s="33" t="s">
        <v>352</v>
      </c>
      <c r="C59" s="269" t="s">
        <v>230</v>
      </c>
      <c r="D59" s="118" t="s">
        <v>231</v>
      </c>
      <c r="E59" s="33" t="s">
        <v>96</v>
      </c>
      <c r="F59" s="33" t="s">
        <v>191</v>
      </c>
      <c r="G59" s="154"/>
      <c r="H59" s="33"/>
      <c r="I59" s="33" t="s">
        <v>71</v>
      </c>
      <c r="J59" s="36" t="s">
        <v>72</v>
      </c>
      <c r="K59" s="33" t="s">
        <v>71</v>
      </c>
      <c r="L59" s="254" t="s">
        <v>210</v>
      </c>
      <c r="M59" s="270">
        <v>46059</v>
      </c>
      <c r="N59" s="270">
        <v>46079</v>
      </c>
      <c r="O59" s="33"/>
      <c r="P59" s="155"/>
      <c r="Q59" s="38">
        <v>0</v>
      </c>
      <c r="R59" s="38">
        <v>0</v>
      </c>
      <c r="S59" s="39">
        <v>0</v>
      </c>
      <c r="T59" s="43"/>
      <c r="U59" s="253">
        <v>0</v>
      </c>
      <c r="V59" s="43">
        <v>7</v>
      </c>
      <c r="W59" s="41">
        <v>302.08</v>
      </c>
      <c r="X59" s="43">
        <v>7</v>
      </c>
      <c r="Y59" s="156">
        <f t="shared" si="14"/>
        <v>2114.56</v>
      </c>
      <c r="Z59" s="156">
        <f t="shared" si="14"/>
        <v>2114.56</v>
      </c>
      <c r="AA59" s="35" t="s">
        <v>99</v>
      </c>
      <c r="AB59" s="9"/>
      <c r="AC59" s="9"/>
    </row>
    <row r="60" spans="1:29" ht="25.5" x14ac:dyDescent="0.25">
      <c r="A60" s="16" t="s">
        <v>69</v>
      </c>
      <c r="B60" s="33" t="s">
        <v>352</v>
      </c>
      <c r="C60" s="269" t="s">
        <v>419</v>
      </c>
      <c r="D60" s="286" t="s">
        <v>420</v>
      </c>
      <c r="E60" s="144" t="s">
        <v>96</v>
      </c>
      <c r="F60" s="144" t="s">
        <v>191</v>
      </c>
      <c r="G60" s="145"/>
      <c r="H60" s="144"/>
      <c r="I60" s="144" t="s">
        <v>71</v>
      </c>
      <c r="J60" s="146" t="s">
        <v>72</v>
      </c>
      <c r="K60" s="144" t="s">
        <v>71</v>
      </c>
      <c r="L60" s="132" t="s">
        <v>210</v>
      </c>
      <c r="M60" s="152">
        <v>46062</v>
      </c>
      <c r="N60" s="152">
        <v>46081</v>
      </c>
      <c r="O60" s="144"/>
      <c r="P60" s="147"/>
      <c r="Q60" s="148">
        <v>0</v>
      </c>
      <c r="R60" s="148">
        <v>0</v>
      </c>
      <c r="S60" s="139">
        <v>0</v>
      </c>
      <c r="T60" s="44"/>
      <c r="U60" s="52">
        <v>0</v>
      </c>
      <c r="V60" s="44">
        <v>6</v>
      </c>
      <c r="W60" s="52">
        <v>302.08</v>
      </c>
      <c r="X60" s="44">
        <v>6</v>
      </c>
      <c r="Y60" s="54">
        <f t="shared" si="14"/>
        <v>1812.48</v>
      </c>
      <c r="Z60" s="54">
        <f t="shared" si="14"/>
        <v>1812.48</v>
      </c>
      <c r="AA60" s="44" t="s">
        <v>99</v>
      </c>
      <c r="AB60" s="9"/>
      <c r="AC60" s="9"/>
    </row>
    <row r="61" spans="1:29" ht="25.5" x14ac:dyDescent="0.25">
      <c r="A61" s="16" t="s">
        <v>69</v>
      </c>
      <c r="B61" s="33" t="s">
        <v>352</v>
      </c>
      <c r="C61" s="269" t="s">
        <v>421</v>
      </c>
      <c r="D61" s="286" t="s">
        <v>422</v>
      </c>
      <c r="E61" s="144" t="s">
        <v>96</v>
      </c>
      <c r="F61" s="144" t="s">
        <v>191</v>
      </c>
      <c r="G61" s="145"/>
      <c r="H61" s="144"/>
      <c r="I61" s="144" t="s">
        <v>71</v>
      </c>
      <c r="J61" s="146" t="s">
        <v>72</v>
      </c>
      <c r="K61" s="144" t="s">
        <v>71</v>
      </c>
      <c r="L61" s="132" t="s">
        <v>210</v>
      </c>
      <c r="M61" s="152">
        <v>46062</v>
      </c>
      <c r="N61" s="152">
        <v>46080</v>
      </c>
      <c r="O61" s="144"/>
      <c r="P61" s="147"/>
      <c r="Q61" s="148">
        <v>0</v>
      </c>
      <c r="R61" s="148">
        <v>0</v>
      </c>
      <c r="S61" s="139">
        <v>0</v>
      </c>
      <c r="T61" s="44"/>
      <c r="U61" s="52">
        <v>0</v>
      </c>
      <c r="V61" s="44">
        <v>11</v>
      </c>
      <c r="W61" s="52">
        <v>302.08</v>
      </c>
      <c r="X61" s="44">
        <v>11</v>
      </c>
      <c r="Y61" s="54">
        <f t="shared" si="14"/>
        <v>3322.8799999999997</v>
      </c>
      <c r="Z61" s="54">
        <f t="shared" si="14"/>
        <v>3322.8799999999997</v>
      </c>
      <c r="AA61" s="44" t="s">
        <v>99</v>
      </c>
      <c r="AB61" s="9"/>
      <c r="AC61" s="9"/>
    </row>
    <row r="62" spans="1:29" ht="25.5" x14ac:dyDescent="0.25">
      <c r="A62" s="16" t="s">
        <v>69</v>
      </c>
      <c r="B62" s="33" t="s">
        <v>352</v>
      </c>
      <c r="C62" s="269" t="s">
        <v>232</v>
      </c>
      <c r="D62" s="300" t="s">
        <v>233</v>
      </c>
      <c r="E62" s="273" t="s">
        <v>96</v>
      </c>
      <c r="F62" s="273" t="s">
        <v>191</v>
      </c>
      <c r="G62" s="274"/>
      <c r="H62" s="272"/>
      <c r="I62" s="272" t="s">
        <v>71</v>
      </c>
      <c r="J62" s="272" t="s">
        <v>72</v>
      </c>
      <c r="K62" s="272" t="s">
        <v>71</v>
      </c>
      <c r="L62" s="125" t="s">
        <v>210</v>
      </c>
      <c r="M62" s="119">
        <v>46055</v>
      </c>
      <c r="N62" s="120">
        <v>46075</v>
      </c>
      <c r="O62" s="272"/>
      <c r="P62" s="275"/>
      <c r="Q62" s="276">
        <v>0</v>
      </c>
      <c r="R62" s="276">
        <v>0</v>
      </c>
      <c r="S62" s="277">
        <v>0</v>
      </c>
      <c r="T62" s="273"/>
      <c r="U62" s="278">
        <v>0</v>
      </c>
      <c r="V62" s="43">
        <v>11</v>
      </c>
      <c r="W62" s="253">
        <v>302.08</v>
      </c>
      <c r="X62" s="43">
        <v>11</v>
      </c>
      <c r="Y62" s="131">
        <f t="shared" si="14"/>
        <v>3322.8799999999997</v>
      </c>
      <c r="Z62" s="131">
        <f t="shared" si="14"/>
        <v>3322.8799999999997</v>
      </c>
      <c r="AA62" s="82" t="s">
        <v>99</v>
      </c>
      <c r="AB62" s="9"/>
      <c r="AC62" s="9"/>
    </row>
    <row r="63" spans="1:29" ht="25.5" x14ac:dyDescent="0.25">
      <c r="A63" s="16" t="s">
        <v>69</v>
      </c>
      <c r="B63" s="33" t="s">
        <v>352</v>
      </c>
      <c r="C63" s="269" t="s">
        <v>234</v>
      </c>
      <c r="D63" s="293" t="s">
        <v>235</v>
      </c>
      <c r="E63" s="123" t="s">
        <v>96</v>
      </c>
      <c r="F63" s="123" t="s">
        <v>191</v>
      </c>
      <c r="G63" s="124"/>
      <c r="H63" s="122"/>
      <c r="I63" s="123" t="s">
        <v>71</v>
      </c>
      <c r="J63" s="122" t="s">
        <v>72</v>
      </c>
      <c r="K63" s="123" t="s">
        <v>71</v>
      </c>
      <c r="L63" s="125" t="s">
        <v>236</v>
      </c>
      <c r="M63" s="88">
        <v>265200</v>
      </c>
      <c r="N63" s="89">
        <v>45713</v>
      </c>
      <c r="O63" s="123"/>
      <c r="P63" s="127"/>
      <c r="Q63" s="128">
        <v>0</v>
      </c>
      <c r="R63" s="128">
        <v>0</v>
      </c>
      <c r="S63" s="167">
        <v>0</v>
      </c>
      <c r="T63" s="123"/>
      <c r="U63" s="130">
        <v>0</v>
      </c>
      <c r="V63" s="85">
        <v>12</v>
      </c>
      <c r="W63" s="111">
        <v>302.08</v>
      </c>
      <c r="X63" s="85">
        <v>12</v>
      </c>
      <c r="Y63" s="131">
        <f>SUM((T63*U63)+(V63*W63))</f>
        <v>3624.96</v>
      </c>
      <c r="Z63" s="131">
        <f>SUM((U63*V63)+(W63*X63))</f>
        <v>3624.96</v>
      </c>
      <c r="AA63" s="44" t="s">
        <v>99</v>
      </c>
      <c r="AB63" s="9"/>
      <c r="AC63" s="9"/>
    </row>
    <row r="64" spans="1:29" ht="25.5" x14ac:dyDescent="0.25">
      <c r="A64" s="16" t="s">
        <v>69</v>
      </c>
      <c r="B64" s="33" t="s">
        <v>352</v>
      </c>
      <c r="C64" s="269" t="s">
        <v>237</v>
      </c>
      <c r="D64" s="294" t="s">
        <v>238</v>
      </c>
      <c r="E64" s="144" t="s">
        <v>96</v>
      </c>
      <c r="F64" s="144" t="s">
        <v>191</v>
      </c>
      <c r="G64" s="145"/>
      <c r="H64" s="146"/>
      <c r="I64" s="144" t="s">
        <v>71</v>
      </c>
      <c r="J64" s="146" t="s">
        <v>72</v>
      </c>
      <c r="K64" s="144" t="s">
        <v>71</v>
      </c>
      <c r="L64" s="125" t="s">
        <v>236</v>
      </c>
      <c r="M64" s="88">
        <v>46055</v>
      </c>
      <c r="N64" s="89">
        <v>46075</v>
      </c>
      <c r="O64" s="144"/>
      <c r="P64" s="147"/>
      <c r="Q64" s="148">
        <v>0</v>
      </c>
      <c r="R64" s="148">
        <v>0</v>
      </c>
      <c r="S64" s="139">
        <v>0</v>
      </c>
      <c r="T64" s="144"/>
      <c r="U64" s="149">
        <v>0</v>
      </c>
      <c r="V64" s="85">
        <v>7</v>
      </c>
      <c r="W64" s="151">
        <v>302.08</v>
      </c>
      <c r="X64" s="85">
        <v>7</v>
      </c>
      <c r="Y64" s="131">
        <f t="shared" ref="Y64:Z73" si="15">SUM((T64*U64)+(V64*W64))</f>
        <v>2114.56</v>
      </c>
      <c r="Z64" s="131">
        <f t="shared" si="15"/>
        <v>2114.56</v>
      </c>
      <c r="AA64" s="44" t="s">
        <v>99</v>
      </c>
      <c r="AB64" s="9"/>
      <c r="AC64" s="9"/>
    </row>
    <row r="65" spans="1:29" ht="25.5" x14ac:dyDescent="0.25">
      <c r="A65" s="16" t="s">
        <v>69</v>
      </c>
      <c r="B65" s="33" t="s">
        <v>352</v>
      </c>
      <c r="C65" s="269" t="s">
        <v>239</v>
      </c>
      <c r="D65" s="294" t="s">
        <v>240</v>
      </c>
      <c r="E65" s="144" t="s">
        <v>96</v>
      </c>
      <c r="F65" s="144" t="s">
        <v>191</v>
      </c>
      <c r="G65" s="145"/>
      <c r="H65" s="146"/>
      <c r="I65" s="144" t="s">
        <v>71</v>
      </c>
      <c r="J65" s="146" t="s">
        <v>72</v>
      </c>
      <c r="K65" s="144" t="s">
        <v>71</v>
      </c>
      <c r="L65" s="125" t="s">
        <v>236</v>
      </c>
      <c r="M65" s="88">
        <v>46057</v>
      </c>
      <c r="N65" s="89">
        <v>46080</v>
      </c>
      <c r="O65" s="144"/>
      <c r="P65" s="147"/>
      <c r="Q65" s="148">
        <v>0</v>
      </c>
      <c r="R65" s="148">
        <v>0</v>
      </c>
      <c r="S65" s="168">
        <v>0</v>
      </c>
      <c r="T65" s="144"/>
      <c r="U65" s="149">
        <v>0</v>
      </c>
      <c r="V65" s="85">
        <v>12</v>
      </c>
      <c r="W65" s="151">
        <v>302.08</v>
      </c>
      <c r="X65" s="85">
        <v>12</v>
      </c>
      <c r="Y65" s="131">
        <f t="shared" si="15"/>
        <v>3624.96</v>
      </c>
      <c r="Z65" s="131">
        <f t="shared" si="15"/>
        <v>3624.96</v>
      </c>
      <c r="AA65" s="44" t="s">
        <v>99</v>
      </c>
      <c r="AB65" s="9"/>
      <c r="AC65" s="9"/>
    </row>
    <row r="66" spans="1:29" ht="25.5" x14ac:dyDescent="0.25">
      <c r="A66" s="16" t="s">
        <v>69</v>
      </c>
      <c r="B66" s="33" t="s">
        <v>352</v>
      </c>
      <c r="C66" s="269" t="s">
        <v>241</v>
      </c>
      <c r="D66" s="294" t="s">
        <v>242</v>
      </c>
      <c r="E66" s="144" t="s">
        <v>96</v>
      </c>
      <c r="F66" s="144" t="s">
        <v>191</v>
      </c>
      <c r="G66" s="145"/>
      <c r="H66" s="146"/>
      <c r="I66" s="144" t="s">
        <v>71</v>
      </c>
      <c r="J66" s="146" t="s">
        <v>72</v>
      </c>
      <c r="K66" s="144" t="s">
        <v>71</v>
      </c>
      <c r="L66" s="125" t="s">
        <v>236</v>
      </c>
      <c r="M66" s="88">
        <v>46054</v>
      </c>
      <c r="N66" s="89">
        <v>46054</v>
      </c>
      <c r="O66" s="144"/>
      <c r="P66" s="147"/>
      <c r="Q66" s="148">
        <v>0</v>
      </c>
      <c r="R66" s="148">
        <v>0</v>
      </c>
      <c r="S66" s="168">
        <v>0</v>
      </c>
      <c r="T66" s="144"/>
      <c r="U66" s="149">
        <v>0</v>
      </c>
      <c r="V66" s="85">
        <v>1</v>
      </c>
      <c r="W66" s="151">
        <v>302.08</v>
      </c>
      <c r="X66" s="85">
        <v>1</v>
      </c>
      <c r="Y66" s="131">
        <f t="shared" si="15"/>
        <v>302.08</v>
      </c>
      <c r="Z66" s="131">
        <f t="shared" si="15"/>
        <v>302.08</v>
      </c>
      <c r="AA66" s="85" t="s">
        <v>99</v>
      </c>
      <c r="AB66" s="9"/>
      <c r="AC66" s="9"/>
    </row>
    <row r="67" spans="1:29" ht="25.5" x14ac:dyDescent="0.25">
      <c r="A67" s="16" t="s">
        <v>69</v>
      </c>
      <c r="B67" s="33" t="s">
        <v>352</v>
      </c>
      <c r="C67" s="66" t="s">
        <v>244</v>
      </c>
      <c r="D67" s="118" t="s">
        <v>245</v>
      </c>
      <c r="E67" s="144" t="s">
        <v>96</v>
      </c>
      <c r="F67" s="144" t="s">
        <v>191</v>
      </c>
      <c r="G67" s="145"/>
      <c r="H67" s="146"/>
      <c r="I67" s="144" t="s">
        <v>71</v>
      </c>
      <c r="J67" s="146" t="s">
        <v>72</v>
      </c>
      <c r="K67" s="144" t="s">
        <v>71</v>
      </c>
      <c r="L67" s="125" t="s">
        <v>236</v>
      </c>
      <c r="M67" s="88">
        <v>46059</v>
      </c>
      <c r="N67" s="89">
        <v>46079</v>
      </c>
      <c r="O67" s="144"/>
      <c r="P67" s="147"/>
      <c r="Q67" s="148">
        <v>0</v>
      </c>
      <c r="R67" s="148">
        <v>0</v>
      </c>
      <c r="S67" s="168">
        <v>0</v>
      </c>
      <c r="T67" s="144"/>
      <c r="U67" s="149">
        <v>0</v>
      </c>
      <c r="V67" s="85">
        <v>7</v>
      </c>
      <c r="W67" s="151">
        <v>302.08</v>
      </c>
      <c r="X67" s="85">
        <v>7</v>
      </c>
      <c r="Y67" s="131">
        <f t="shared" si="15"/>
        <v>2114.56</v>
      </c>
      <c r="Z67" s="131">
        <f t="shared" si="15"/>
        <v>2114.56</v>
      </c>
      <c r="AA67" s="108" t="s">
        <v>99</v>
      </c>
      <c r="AB67" s="9"/>
      <c r="AC67" s="9"/>
    </row>
    <row r="68" spans="1:29" ht="25.5" x14ac:dyDescent="0.25">
      <c r="A68" s="16" t="s">
        <v>69</v>
      </c>
      <c r="B68" s="33" t="s">
        <v>352</v>
      </c>
      <c r="C68" s="269" t="s">
        <v>246</v>
      </c>
      <c r="D68" s="286" t="s">
        <v>247</v>
      </c>
      <c r="E68" s="144" t="s">
        <v>96</v>
      </c>
      <c r="F68" s="144" t="s">
        <v>191</v>
      </c>
      <c r="G68" s="145"/>
      <c r="H68" s="146"/>
      <c r="I68" s="144" t="s">
        <v>71</v>
      </c>
      <c r="J68" s="146" t="s">
        <v>72</v>
      </c>
      <c r="K68" s="144" t="s">
        <v>71</v>
      </c>
      <c r="L68" s="125" t="s">
        <v>236</v>
      </c>
      <c r="M68" s="88">
        <v>46055</v>
      </c>
      <c r="N68" s="89">
        <v>46075</v>
      </c>
      <c r="O68" s="144"/>
      <c r="P68" s="147"/>
      <c r="Q68" s="148">
        <v>0</v>
      </c>
      <c r="R68" s="148">
        <v>0</v>
      </c>
      <c r="S68" s="139">
        <v>0</v>
      </c>
      <c r="T68" s="144"/>
      <c r="U68" s="149">
        <v>0</v>
      </c>
      <c r="V68" s="85">
        <v>7</v>
      </c>
      <c r="W68" s="151">
        <v>302.08</v>
      </c>
      <c r="X68" s="85">
        <v>7</v>
      </c>
      <c r="Y68" s="131">
        <f t="shared" si="15"/>
        <v>2114.56</v>
      </c>
      <c r="Z68" s="131">
        <f t="shared" si="15"/>
        <v>2114.56</v>
      </c>
      <c r="AA68" s="108" t="s">
        <v>99</v>
      </c>
      <c r="AB68" s="9"/>
      <c r="AC68" s="9"/>
    </row>
    <row r="69" spans="1:29" ht="25.5" x14ac:dyDescent="0.25">
      <c r="A69" s="16" t="s">
        <v>69</v>
      </c>
      <c r="B69" s="33" t="s">
        <v>352</v>
      </c>
      <c r="C69" s="269" t="s">
        <v>248</v>
      </c>
      <c r="D69" s="294" t="s">
        <v>249</v>
      </c>
      <c r="E69" s="144" t="s">
        <v>96</v>
      </c>
      <c r="F69" s="144" t="s">
        <v>191</v>
      </c>
      <c r="G69" s="145"/>
      <c r="H69" s="146"/>
      <c r="I69" s="144" t="s">
        <v>71</v>
      </c>
      <c r="J69" s="146" t="s">
        <v>72</v>
      </c>
      <c r="K69" s="144" t="s">
        <v>71</v>
      </c>
      <c r="L69" s="125" t="s">
        <v>236</v>
      </c>
      <c r="M69" s="88">
        <v>46057</v>
      </c>
      <c r="N69" s="89">
        <v>46077</v>
      </c>
      <c r="O69" s="144"/>
      <c r="P69" s="147"/>
      <c r="Q69" s="148">
        <v>0</v>
      </c>
      <c r="R69" s="148">
        <v>0</v>
      </c>
      <c r="S69" s="139">
        <v>0</v>
      </c>
      <c r="T69" s="144"/>
      <c r="U69" s="149">
        <v>0</v>
      </c>
      <c r="V69" s="85">
        <v>7</v>
      </c>
      <c r="W69" s="151">
        <v>302.08</v>
      </c>
      <c r="X69" s="85">
        <v>7</v>
      </c>
      <c r="Y69" s="131">
        <f t="shared" si="15"/>
        <v>2114.56</v>
      </c>
      <c r="Z69" s="131">
        <f t="shared" si="15"/>
        <v>2114.56</v>
      </c>
      <c r="AA69" s="108" t="s">
        <v>99</v>
      </c>
      <c r="AB69" s="9"/>
      <c r="AC69" s="9"/>
    </row>
    <row r="70" spans="1:29" ht="25.5" x14ac:dyDescent="0.25">
      <c r="A70" s="16" t="s">
        <v>69</v>
      </c>
      <c r="B70" s="33" t="s">
        <v>352</v>
      </c>
      <c r="C70" s="66" t="s">
        <v>250</v>
      </c>
      <c r="D70" s="286" t="s">
        <v>251</v>
      </c>
      <c r="E70" s="144" t="s">
        <v>96</v>
      </c>
      <c r="F70" s="144" t="s">
        <v>191</v>
      </c>
      <c r="G70" s="145"/>
      <c r="H70" s="146"/>
      <c r="I70" s="144" t="s">
        <v>71</v>
      </c>
      <c r="J70" s="146" t="s">
        <v>72</v>
      </c>
      <c r="K70" s="144" t="s">
        <v>71</v>
      </c>
      <c r="L70" s="125" t="s">
        <v>236</v>
      </c>
      <c r="M70" s="152">
        <v>46054</v>
      </c>
      <c r="N70" s="152">
        <v>46081</v>
      </c>
      <c r="O70" s="144"/>
      <c r="P70" s="147"/>
      <c r="Q70" s="148">
        <v>0</v>
      </c>
      <c r="R70" s="148">
        <v>0</v>
      </c>
      <c r="S70" s="168">
        <v>0</v>
      </c>
      <c r="T70" s="85"/>
      <c r="U70" s="111">
        <v>0</v>
      </c>
      <c r="V70" s="85">
        <v>7</v>
      </c>
      <c r="W70" s="151">
        <v>302.08</v>
      </c>
      <c r="X70" s="85">
        <v>7</v>
      </c>
      <c r="Y70" s="131">
        <f t="shared" si="15"/>
        <v>2114.56</v>
      </c>
      <c r="Z70" s="131">
        <f t="shared" si="15"/>
        <v>2114.56</v>
      </c>
      <c r="AA70" s="108" t="s">
        <v>99</v>
      </c>
      <c r="AB70" s="9"/>
      <c r="AC70" s="9"/>
    </row>
    <row r="71" spans="1:29" ht="25.5" x14ac:dyDescent="0.25">
      <c r="A71" s="16" t="s">
        <v>69</v>
      </c>
      <c r="B71" s="33" t="s">
        <v>352</v>
      </c>
      <c r="C71" s="269" t="s">
        <v>254</v>
      </c>
      <c r="D71" s="294" t="s">
        <v>255</v>
      </c>
      <c r="E71" s="144" t="s">
        <v>96</v>
      </c>
      <c r="F71" s="144" t="s">
        <v>191</v>
      </c>
      <c r="G71" s="145"/>
      <c r="H71" s="146"/>
      <c r="I71" s="144" t="s">
        <v>71</v>
      </c>
      <c r="J71" s="146" t="s">
        <v>72</v>
      </c>
      <c r="K71" s="144" t="s">
        <v>71</v>
      </c>
      <c r="L71" s="125" t="s">
        <v>236</v>
      </c>
      <c r="M71" s="88">
        <v>46057</v>
      </c>
      <c r="N71" s="89">
        <v>46077</v>
      </c>
      <c r="O71" s="144"/>
      <c r="P71" s="147"/>
      <c r="Q71" s="148">
        <v>0</v>
      </c>
      <c r="R71" s="148">
        <v>0</v>
      </c>
      <c r="S71" s="139">
        <v>0</v>
      </c>
      <c r="T71" s="144"/>
      <c r="U71" s="149">
        <v>0</v>
      </c>
      <c r="V71" s="85">
        <v>7</v>
      </c>
      <c r="W71" s="151">
        <v>302.08</v>
      </c>
      <c r="X71" s="85">
        <v>7</v>
      </c>
      <c r="Y71" s="131">
        <f t="shared" si="15"/>
        <v>2114.56</v>
      </c>
      <c r="Z71" s="131">
        <f t="shared" si="15"/>
        <v>2114.56</v>
      </c>
      <c r="AA71" s="108" t="s">
        <v>99</v>
      </c>
      <c r="AB71" s="9"/>
      <c r="AC71" s="9"/>
    </row>
    <row r="72" spans="1:29" ht="25.5" x14ac:dyDescent="0.25">
      <c r="A72" s="16" t="s">
        <v>69</v>
      </c>
      <c r="B72" s="33" t="s">
        <v>352</v>
      </c>
      <c r="C72" s="66" t="s">
        <v>256</v>
      </c>
      <c r="D72" s="286" t="s">
        <v>257</v>
      </c>
      <c r="E72" s="144" t="s">
        <v>96</v>
      </c>
      <c r="F72" s="144" t="s">
        <v>191</v>
      </c>
      <c r="G72" s="145"/>
      <c r="H72" s="146"/>
      <c r="I72" s="144" t="s">
        <v>71</v>
      </c>
      <c r="J72" s="146" t="s">
        <v>72</v>
      </c>
      <c r="K72" s="144" t="s">
        <v>71</v>
      </c>
      <c r="L72" s="125" t="s">
        <v>236</v>
      </c>
      <c r="M72" s="88">
        <v>46059</v>
      </c>
      <c r="N72" s="89">
        <v>46079</v>
      </c>
      <c r="O72" s="144"/>
      <c r="P72" s="147"/>
      <c r="Q72" s="148">
        <v>0</v>
      </c>
      <c r="R72" s="148">
        <v>0</v>
      </c>
      <c r="S72" s="139">
        <v>0</v>
      </c>
      <c r="T72" s="144"/>
      <c r="U72" s="149">
        <v>0</v>
      </c>
      <c r="V72" s="85">
        <v>7</v>
      </c>
      <c r="W72" s="151">
        <v>302.08</v>
      </c>
      <c r="X72" s="85">
        <v>7</v>
      </c>
      <c r="Y72" s="131">
        <f t="shared" si="15"/>
        <v>2114.56</v>
      </c>
      <c r="Z72" s="131">
        <f t="shared" si="15"/>
        <v>2114.56</v>
      </c>
      <c r="AA72" s="108" t="s">
        <v>99</v>
      </c>
      <c r="AB72" s="9"/>
      <c r="AC72" s="9"/>
    </row>
    <row r="73" spans="1:29" ht="25.5" x14ac:dyDescent="0.25">
      <c r="A73" s="16" t="s">
        <v>69</v>
      </c>
      <c r="B73" s="33" t="s">
        <v>352</v>
      </c>
      <c r="C73" s="66" t="s">
        <v>258</v>
      </c>
      <c r="D73" s="286" t="s">
        <v>259</v>
      </c>
      <c r="E73" s="144" t="s">
        <v>96</v>
      </c>
      <c r="F73" s="144" t="s">
        <v>191</v>
      </c>
      <c r="G73" s="145"/>
      <c r="H73" s="146"/>
      <c r="I73" s="144" t="s">
        <v>71</v>
      </c>
      <c r="J73" s="146" t="s">
        <v>72</v>
      </c>
      <c r="K73" s="144" t="s">
        <v>71</v>
      </c>
      <c r="L73" s="125" t="s">
        <v>236</v>
      </c>
      <c r="M73" s="88">
        <v>46054</v>
      </c>
      <c r="N73" s="89">
        <v>46081</v>
      </c>
      <c r="O73" s="144"/>
      <c r="P73" s="147"/>
      <c r="Q73" s="148">
        <v>0</v>
      </c>
      <c r="R73" s="148">
        <v>0</v>
      </c>
      <c r="S73" s="139">
        <v>0</v>
      </c>
      <c r="T73" s="144"/>
      <c r="U73" s="149">
        <v>0</v>
      </c>
      <c r="V73" s="85">
        <v>7</v>
      </c>
      <c r="W73" s="151">
        <v>302.08</v>
      </c>
      <c r="X73" s="85">
        <v>7</v>
      </c>
      <c r="Y73" s="131">
        <f t="shared" si="15"/>
        <v>2114.56</v>
      </c>
      <c r="Z73" s="131">
        <f t="shared" si="15"/>
        <v>2114.56</v>
      </c>
      <c r="AA73" s="117" t="s">
        <v>99</v>
      </c>
      <c r="AB73" s="9"/>
      <c r="AC73" s="9"/>
    </row>
    <row r="74" spans="1:29" ht="99.75" x14ac:dyDescent="0.25">
      <c r="A74" s="16" t="s">
        <v>69</v>
      </c>
      <c r="B74" s="33" t="s">
        <v>353</v>
      </c>
      <c r="C74" s="304" t="s">
        <v>260</v>
      </c>
      <c r="D74" s="169" t="s">
        <v>261</v>
      </c>
      <c r="E74" s="169" t="s">
        <v>262</v>
      </c>
      <c r="F74" s="169" t="s">
        <v>423</v>
      </c>
      <c r="G74" s="170"/>
      <c r="H74" s="169"/>
      <c r="I74" s="169" t="s">
        <v>71</v>
      </c>
      <c r="J74" s="171" t="s">
        <v>135</v>
      </c>
      <c r="K74" s="169" t="s">
        <v>71</v>
      </c>
      <c r="L74" s="172" t="s">
        <v>424</v>
      </c>
      <c r="M74" s="173" t="s">
        <v>425</v>
      </c>
      <c r="N74" s="173" t="s">
        <v>425</v>
      </c>
      <c r="O74" s="173"/>
      <c r="P74" s="174"/>
      <c r="Q74" s="174">
        <v>0</v>
      </c>
      <c r="R74" s="174">
        <v>0</v>
      </c>
      <c r="S74" s="175">
        <f t="shared" ref="S74:S78" si="16">Q74+R74</f>
        <v>0</v>
      </c>
      <c r="T74" s="169">
        <v>0</v>
      </c>
      <c r="U74" s="174">
        <v>0</v>
      </c>
      <c r="V74" s="169">
        <v>5</v>
      </c>
      <c r="W74" s="174">
        <v>302.08</v>
      </c>
      <c r="X74" s="169">
        <v>5</v>
      </c>
      <c r="Y74" s="176">
        <v>1510.4</v>
      </c>
      <c r="Z74" s="176">
        <v>1510.4</v>
      </c>
      <c r="AA74" s="177"/>
    </row>
    <row r="75" spans="1:29" ht="99.75" x14ac:dyDescent="0.25">
      <c r="A75" s="16" t="s">
        <v>69</v>
      </c>
      <c r="B75" s="33" t="s">
        <v>353</v>
      </c>
      <c r="C75" s="304" t="s">
        <v>426</v>
      </c>
      <c r="D75" s="169" t="s">
        <v>427</v>
      </c>
      <c r="E75" s="169" t="s">
        <v>301</v>
      </c>
      <c r="F75" s="169" t="s">
        <v>428</v>
      </c>
      <c r="G75" s="170"/>
      <c r="H75" s="169"/>
      <c r="I75" s="169" t="s">
        <v>71</v>
      </c>
      <c r="J75" s="171" t="s">
        <v>135</v>
      </c>
      <c r="K75" s="169" t="s">
        <v>71</v>
      </c>
      <c r="L75" s="172" t="s">
        <v>429</v>
      </c>
      <c r="M75" s="173" t="s">
        <v>430</v>
      </c>
      <c r="N75" s="173" t="s">
        <v>430</v>
      </c>
      <c r="O75" s="173"/>
      <c r="P75" s="174"/>
      <c r="Q75" s="174">
        <v>0</v>
      </c>
      <c r="R75" s="174">
        <v>0</v>
      </c>
      <c r="S75" s="175">
        <f t="shared" si="16"/>
        <v>0</v>
      </c>
      <c r="T75" s="169">
        <v>0</v>
      </c>
      <c r="U75" s="174">
        <v>0</v>
      </c>
      <c r="V75" s="169">
        <v>4</v>
      </c>
      <c r="W75" s="174">
        <v>302.08</v>
      </c>
      <c r="X75" s="169">
        <v>4</v>
      </c>
      <c r="Y75" s="176">
        <v>1208.32</v>
      </c>
      <c r="Z75" s="176">
        <v>1208.32</v>
      </c>
      <c r="AA75" s="177"/>
    </row>
    <row r="76" spans="1:29" ht="85.5" x14ac:dyDescent="0.25">
      <c r="A76" s="16" t="s">
        <v>69</v>
      </c>
      <c r="B76" s="33" t="s">
        <v>353</v>
      </c>
      <c r="C76" s="305" t="s">
        <v>266</v>
      </c>
      <c r="D76" s="178" t="s">
        <v>267</v>
      </c>
      <c r="E76" s="178" t="s">
        <v>268</v>
      </c>
      <c r="F76" s="178" t="s">
        <v>269</v>
      </c>
      <c r="G76" s="179"/>
      <c r="H76" s="178"/>
      <c r="I76" s="178" t="s">
        <v>71</v>
      </c>
      <c r="J76" s="180" t="s">
        <v>135</v>
      </c>
      <c r="K76" s="178" t="s">
        <v>71</v>
      </c>
      <c r="L76" s="181" t="s">
        <v>431</v>
      </c>
      <c r="M76" s="182" t="s">
        <v>432</v>
      </c>
      <c r="N76" s="182" t="s">
        <v>432</v>
      </c>
      <c r="O76" s="182"/>
      <c r="P76" s="183"/>
      <c r="Q76" s="183">
        <v>0</v>
      </c>
      <c r="R76" s="183">
        <v>0</v>
      </c>
      <c r="S76" s="176">
        <f t="shared" si="16"/>
        <v>0</v>
      </c>
      <c r="T76" s="178">
        <v>0</v>
      </c>
      <c r="U76" s="183">
        <v>0</v>
      </c>
      <c r="V76" s="178">
        <v>4</v>
      </c>
      <c r="W76" s="183">
        <v>55</v>
      </c>
      <c r="X76" s="178">
        <v>4</v>
      </c>
      <c r="Y76" s="176">
        <v>220</v>
      </c>
      <c r="Z76" s="176">
        <v>220</v>
      </c>
      <c r="AA76" s="184"/>
    </row>
    <row r="77" spans="1:29" ht="185.25" x14ac:dyDescent="0.25">
      <c r="A77" s="16" t="s">
        <v>69</v>
      </c>
      <c r="B77" s="33" t="s">
        <v>353</v>
      </c>
      <c r="C77" s="304" t="s">
        <v>272</v>
      </c>
      <c r="D77" s="169" t="s">
        <v>273</v>
      </c>
      <c r="E77" s="169" t="s">
        <v>274</v>
      </c>
      <c r="F77" s="169" t="s">
        <v>275</v>
      </c>
      <c r="G77" s="170"/>
      <c r="H77" s="169"/>
      <c r="I77" s="169" t="s">
        <v>71</v>
      </c>
      <c r="J77" s="171" t="s">
        <v>135</v>
      </c>
      <c r="K77" s="169" t="s">
        <v>71</v>
      </c>
      <c r="L77" s="306" t="s">
        <v>433</v>
      </c>
      <c r="M77" s="17" t="s">
        <v>434</v>
      </c>
      <c r="N77" s="17" t="s">
        <v>434</v>
      </c>
      <c r="O77" s="173"/>
      <c r="P77" s="174"/>
      <c r="Q77" s="174">
        <v>0</v>
      </c>
      <c r="R77" s="174">
        <v>0</v>
      </c>
      <c r="S77" s="175">
        <f t="shared" si="16"/>
        <v>0</v>
      </c>
      <c r="T77" s="169">
        <v>0</v>
      </c>
      <c r="U77" s="174">
        <v>0</v>
      </c>
      <c r="V77" s="169">
        <v>9</v>
      </c>
      <c r="W77" s="183">
        <v>55</v>
      </c>
      <c r="X77" s="169">
        <v>9</v>
      </c>
      <c r="Y77" s="175">
        <v>495</v>
      </c>
      <c r="Z77" s="175">
        <f t="shared" ref="Z77:Z86" si="17">S77+Y77</f>
        <v>495</v>
      </c>
      <c r="AA77" s="177"/>
    </row>
    <row r="78" spans="1:29" ht="85.5" x14ac:dyDescent="0.25">
      <c r="A78" s="16" t="s">
        <v>69</v>
      </c>
      <c r="B78" s="33" t="s">
        <v>353</v>
      </c>
      <c r="C78" s="305" t="s">
        <v>278</v>
      </c>
      <c r="D78" s="178" t="s">
        <v>279</v>
      </c>
      <c r="E78" s="178" t="s">
        <v>280</v>
      </c>
      <c r="F78" s="178" t="s">
        <v>269</v>
      </c>
      <c r="G78" s="179"/>
      <c r="H78" s="178"/>
      <c r="I78" s="178" t="s">
        <v>71</v>
      </c>
      <c r="J78" s="180" t="s">
        <v>135</v>
      </c>
      <c r="K78" s="178" t="s">
        <v>71</v>
      </c>
      <c r="L78" s="185" t="s">
        <v>435</v>
      </c>
      <c r="M78" s="182" t="s">
        <v>432</v>
      </c>
      <c r="N78" s="182" t="s">
        <v>432</v>
      </c>
      <c r="O78" s="182"/>
      <c r="P78" s="183"/>
      <c r="Q78" s="183">
        <v>0</v>
      </c>
      <c r="R78" s="183">
        <v>0</v>
      </c>
      <c r="S78" s="176">
        <f t="shared" si="16"/>
        <v>0</v>
      </c>
      <c r="T78" s="178">
        <v>0</v>
      </c>
      <c r="U78" s="183">
        <v>0</v>
      </c>
      <c r="V78" s="178">
        <v>4</v>
      </c>
      <c r="W78" s="183">
        <v>55</v>
      </c>
      <c r="X78" s="178">
        <v>4</v>
      </c>
      <c r="Y78" s="176">
        <v>220</v>
      </c>
      <c r="Z78" s="176">
        <f t="shared" si="17"/>
        <v>220</v>
      </c>
      <c r="AA78" s="184"/>
    </row>
    <row r="79" spans="1:29" ht="85.5" x14ac:dyDescent="0.25">
      <c r="A79" s="16" t="s">
        <v>69</v>
      </c>
      <c r="B79" s="33" t="s">
        <v>353</v>
      </c>
      <c r="C79" s="305" t="s">
        <v>436</v>
      </c>
      <c r="D79" s="178" t="s">
        <v>437</v>
      </c>
      <c r="E79" s="178" t="s">
        <v>268</v>
      </c>
      <c r="F79" s="178" t="s">
        <v>269</v>
      </c>
      <c r="G79" s="179"/>
      <c r="H79" s="178"/>
      <c r="I79" s="178" t="s">
        <v>71</v>
      </c>
      <c r="J79" s="180" t="s">
        <v>135</v>
      </c>
      <c r="K79" s="178" t="s">
        <v>71</v>
      </c>
      <c r="L79" s="185" t="s">
        <v>435</v>
      </c>
      <c r="M79" s="182" t="s">
        <v>432</v>
      </c>
      <c r="N79" s="182" t="s">
        <v>438</v>
      </c>
      <c r="O79" s="182"/>
      <c r="P79" s="183"/>
      <c r="Q79" s="183"/>
      <c r="R79" s="183"/>
      <c r="S79" s="176"/>
      <c r="T79" s="178"/>
      <c r="U79" s="183"/>
      <c r="V79" s="178">
        <v>4</v>
      </c>
      <c r="W79" s="183">
        <v>55</v>
      </c>
      <c r="X79" s="178">
        <v>4</v>
      </c>
      <c r="Y79" s="176">
        <v>220</v>
      </c>
      <c r="Z79" s="176">
        <f t="shared" si="17"/>
        <v>220</v>
      </c>
      <c r="AA79" s="184"/>
    </row>
    <row r="80" spans="1:29" ht="29.25" thickBot="1" x14ac:dyDescent="0.3">
      <c r="A80" s="16" t="s">
        <v>69</v>
      </c>
      <c r="B80" s="33" t="s">
        <v>353</v>
      </c>
      <c r="C80" s="305" t="s">
        <v>439</v>
      </c>
      <c r="D80" s="178" t="s">
        <v>440</v>
      </c>
      <c r="E80" s="178" t="s">
        <v>284</v>
      </c>
      <c r="F80" s="178" t="s">
        <v>441</v>
      </c>
      <c r="G80" s="179"/>
      <c r="H80" s="178"/>
      <c r="I80" s="178" t="s">
        <v>71</v>
      </c>
      <c r="J80" s="180" t="s">
        <v>98</v>
      </c>
      <c r="K80" s="178" t="s">
        <v>71</v>
      </c>
      <c r="L80" s="185" t="s">
        <v>135</v>
      </c>
      <c r="M80" s="182">
        <v>46064</v>
      </c>
      <c r="N80" s="182">
        <v>46064</v>
      </c>
      <c r="O80" s="182"/>
      <c r="P80" s="183"/>
      <c r="Q80" s="183"/>
      <c r="R80" s="183"/>
      <c r="S80" s="176"/>
      <c r="T80" s="178"/>
      <c r="U80" s="183"/>
      <c r="V80" s="178">
        <v>1</v>
      </c>
      <c r="W80" s="183">
        <v>302.08</v>
      </c>
      <c r="X80" s="178">
        <v>1</v>
      </c>
      <c r="Y80" s="176">
        <v>302.08</v>
      </c>
      <c r="Z80" s="176">
        <f t="shared" si="17"/>
        <v>302.08</v>
      </c>
      <c r="AA80" s="184"/>
    </row>
    <row r="81" spans="1:27" ht="42.75" x14ac:dyDescent="0.25">
      <c r="A81" s="16" t="s">
        <v>69</v>
      </c>
      <c r="B81" s="33" t="s">
        <v>353</v>
      </c>
      <c r="C81" s="308" t="s">
        <v>442</v>
      </c>
      <c r="D81" s="309" t="s">
        <v>443</v>
      </c>
      <c r="E81" s="309" t="s">
        <v>444</v>
      </c>
      <c r="F81" s="309" t="s">
        <v>445</v>
      </c>
      <c r="G81" s="310"/>
      <c r="H81" s="307"/>
      <c r="I81" s="311" t="s">
        <v>71</v>
      </c>
      <c r="J81" s="312" t="s">
        <v>181</v>
      </c>
      <c r="K81" s="313" t="s">
        <v>71</v>
      </c>
      <c r="L81" s="314" t="s">
        <v>446</v>
      </c>
      <c r="M81" s="315">
        <v>46064</v>
      </c>
      <c r="N81" s="315">
        <v>46064</v>
      </c>
      <c r="O81" s="316"/>
      <c r="P81" s="317"/>
      <c r="Q81" s="317">
        <v>0</v>
      </c>
      <c r="R81" s="317">
        <v>0</v>
      </c>
      <c r="S81" s="318">
        <f t="shared" ref="S81:S86" si="18">Q81+R81</f>
        <v>0</v>
      </c>
      <c r="T81" s="307">
        <v>0</v>
      </c>
      <c r="U81" s="317">
        <v>0</v>
      </c>
      <c r="V81" s="307">
        <v>1</v>
      </c>
      <c r="W81" s="183">
        <v>302.08</v>
      </c>
      <c r="X81" s="307">
        <v>1</v>
      </c>
      <c r="Y81" s="318">
        <f t="shared" ref="Y81:Y86" si="19">(T81*U81)+(V81*W81)</f>
        <v>302.08</v>
      </c>
      <c r="Z81" s="318">
        <f t="shared" si="17"/>
        <v>302.08</v>
      </c>
      <c r="AA81" s="319"/>
    </row>
    <row r="82" spans="1:27" ht="57" x14ac:dyDescent="0.25">
      <c r="A82" s="16" t="s">
        <v>69</v>
      </c>
      <c r="B82" s="33" t="s">
        <v>353</v>
      </c>
      <c r="C82" s="320" t="s">
        <v>293</v>
      </c>
      <c r="D82" s="16" t="s">
        <v>294</v>
      </c>
      <c r="E82" s="16" t="s">
        <v>295</v>
      </c>
      <c r="F82" s="16" t="s">
        <v>296</v>
      </c>
      <c r="G82" s="179"/>
      <c r="H82" s="178"/>
      <c r="I82" s="178" t="s">
        <v>71</v>
      </c>
      <c r="J82" s="25" t="s">
        <v>135</v>
      </c>
      <c r="K82" s="178" t="s">
        <v>71</v>
      </c>
      <c r="L82" s="185" t="s">
        <v>447</v>
      </c>
      <c r="M82" s="186" t="s">
        <v>448</v>
      </c>
      <c r="N82" s="186" t="s">
        <v>448</v>
      </c>
      <c r="O82" s="182"/>
      <c r="P82" s="183"/>
      <c r="Q82" s="183">
        <v>0</v>
      </c>
      <c r="R82" s="183">
        <v>0</v>
      </c>
      <c r="S82" s="176">
        <f t="shared" si="18"/>
        <v>0</v>
      </c>
      <c r="T82" s="178">
        <v>0</v>
      </c>
      <c r="U82" s="183">
        <v>0</v>
      </c>
      <c r="V82" s="178">
        <v>4</v>
      </c>
      <c r="W82" s="183">
        <v>302.08</v>
      </c>
      <c r="X82" s="178">
        <v>4</v>
      </c>
      <c r="Y82" s="176">
        <f t="shared" si="19"/>
        <v>1208.32</v>
      </c>
      <c r="Z82" s="176">
        <f t="shared" si="17"/>
        <v>1208.32</v>
      </c>
      <c r="AA82" s="184"/>
    </row>
    <row r="83" spans="1:27" ht="71.25" x14ac:dyDescent="0.25">
      <c r="A83" s="16" t="s">
        <v>69</v>
      </c>
      <c r="B83" s="33" t="s">
        <v>353</v>
      </c>
      <c r="C83" s="320" t="s">
        <v>289</v>
      </c>
      <c r="D83" s="16" t="s">
        <v>290</v>
      </c>
      <c r="E83" s="16" t="s">
        <v>284</v>
      </c>
      <c r="F83" s="16" t="s">
        <v>449</v>
      </c>
      <c r="G83" s="179"/>
      <c r="H83" s="178"/>
      <c r="I83" s="178" t="s">
        <v>71</v>
      </c>
      <c r="J83" s="25" t="s">
        <v>286</v>
      </c>
      <c r="K83" s="178" t="s">
        <v>71</v>
      </c>
      <c r="L83" s="185" t="s">
        <v>450</v>
      </c>
      <c r="M83" s="186" t="s">
        <v>451</v>
      </c>
      <c r="N83" s="186" t="s">
        <v>451</v>
      </c>
      <c r="O83" s="182"/>
      <c r="P83" s="183"/>
      <c r="Q83" s="183">
        <v>0</v>
      </c>
      <c r="R83" s="183">
        <v>0</v>
      </c>
      <c r="S83" s="176">
        <f t="shared" si="18"/>
        <v>0</v>
      </c>
      <c r="T83" s="178">
        <v>0</v>
      </c>
      <c r="U83" s="183">
        <v>527.75</v>
      </c>
      <c r="V83" s="178">
        <v>5</v>
      </c>
      <c r="W83" s="183">
        <v>302.08</v>
      </c>
      <c r="X83" s="178">
        <v>5</v>
      </c>
      <c r="Y83" s="176">
        <f t="shared" si="19"/>
        <v>1510.3999999999999</v>
      </c>
      <c r="Z83" s="176">
        <f t="shared" si="17"/>
        <v>1510.3999999999999</v>
      </c>
      <c r="AA83" s="184"/>
    </row>
    <row r="84" spans="1:27" ht="71.25" x14ac:dyDescent="0.25">
      <c r="A84" s="16" t="s">
        <v>69</v>
      </c>
      <c r="B84" s="33" t="s">
        <v>353</v>
      </c>
      <c r="C84" s="320" t="s">
        <v>282</v>
      </c>
      <c r="D84" s="16" t="s">
        <v>283</v>
      </c>
      <c r="E84" s="16" t="s">
        <v>284</v>
      </c>
      <c r="F84" s="16" t="s">
        <v>285</v>
      </c>
      <c r="G84" s="179"/>
      <c r="H84" s="178"/>
      <c r="I84" s="178" t="s">
        <v>71</v>
      </c>
      <c r="J84" s="25" t="s">
        <v>286</v>
      </c>
      <c r="K84" s="178" t="s">
        <v>71</v>
      </c>
      <c r="L84" s="185" t="s">
        <v>452</v>
      </c>
      <c r="M84" s="186" t="s">
        <v>453</v>
      </c>
      <c r="N84" s="186" t="s">
        <v>453</v>
      </c>
      <c r="O84" s="182"/>
      <c r="P84" s="183"/>
      <c r="Q84" s="183">
        <v>0</v>
      </c>
      <c r="R84" s="183">
        <v>0</v>
      </c>
      <c r="S84" s="176">
        <f t="shared" si="18"/>
        <v>0</v>
      </c>
      <c r="T84" s="178">
        <v>0</v>
      </c>
      <c r="U84" s="183">
        <v>527.75</v>
      </c>
      <c r="V84" s="178">
        <v>5</v>
      </c>
      <c r="W84" s="183">
        <v>302.08</v>
      </c>
      <c r="X84" s="178">
        <v>5</v>
      </c>
      <c r="Y84" s="176">
        <f t="shared" si="19"/>
        <v>1510.3999999999999</v>
      </c>
      <c r="Z84" s="176">
        <f t="shared" si="17"/>
        <v>1510.3999999999999</v>
      </c>
      <c r="AA84" s="184"/>
    </row>
    <row r="85" spans="1:27" ht="114" x14ac:dyDescent="0.25">
      <c r="A85" s="16" t="s">
        <v>69</v>
      </c>
      <c r="B85" s="33" t="s">
        <v>353</v>
      </c>
      <c r="C85" s="220" t="s">
        <v>454</v>
      </c>
      <c r="D85" s="16" t="s">
        <v>455</v>
      </c>
      <c r="E85" s="16" t="s">
        <v>284</v>
      </c>
      <c r="F85" s="16" t="s">
        <v>456</v>
      </c>
      <c r="G85" s="179"/>
      <c r="H85" s="178"/>
      <c r="I85" s="178" t="s">
        <v>71</v>
      </c>
      <c r="J85" s="25" t="s">
        <v>286</v>
      </c>
      <c r="K85" s="178" t="s">
        <v>71</v>
      </c>
      <c r="L85" s="185" t="s">
        <v>457</v>
      </c>
      <c r="M85" s="186" t="s">
        <v>458</v>
      </c>
      <c r="N85" s="186" t="s">
        <v>458</v>
      </c>
      <c r="O85" s="182"/>
      <c r="P85" s="183"/>
      <c r="Q85" s="183">
        <v>0</v>
      </c>
      <c r="R85" s="183">
        <v>0</v>
      </c>
      <c r="S85" s="176">
        <f t="shared" si="18"/>
        <v>0</v>
      </c>
      <c r="T85" s="178">
        <v>0</v>
      </c>
      <c r="U85" s="183">
        <v>527.75</v>
      </c>
      <c r="V85" s="178">
        <v>4</v>
      </c>
      <c r="W85" s="183">
        <v>302.08</v>
      </c>
      <c r="X85" s="178">
        <v>4</v>
      </c>
      <c r="Y85" s="176">
        <f t="shared" si="19"/>
        <v>1208.32</v>
      </c>
      <c r="Z85" s="176">
        <f t="shared" si="17"/>
        <v>1208.32</v>
      </c>
      <c r="AA85" s="184"/>
    </row>
    <row r="86" spans="1:27" ht="28.5" x14ac:dyDescent="0.25">
      <c r="A86" s="16" t="s">
        <v>69</v>
      </c>
      <c r="B86" s="33" t="s">
        <v>353</v>
      </c>
      <c r="C86" s="221" t="s">
        <v>309</v>
      </c>
      <c r="D86" s="169" t="s">
        <v>310</v>
      </c>
      <c r="E86" s="169" t="s">
        <v>284</v>
      </c>
      <c r="F86" s="169" t="s">
        <v>459</v>
      </c>
      <c r="G86" s="170"/>
      <c r="H86" s="169"/>
      <c r="I86" s="169" t="s">
        <v>71</v>
      </c>
      <c r="J86" s="171" t="s">
        <v>135</v>
      </c>
      <c r="K86" s="169" t="s">
        <v>71</v>
      </c>
      <c r="L86" s="172" t="s">
        <v>312</v>
      </c>
      <c r="M86" s="173" t="s">
        <v>460</v>
      </c>
      <c r="N86" s="173" t="s">
        <v>460</v>
      </c>
      <c r="O86" s="173"/>
      <c r="P86" s="174"/>
      <c r="Q86" s="174">
        <v>0</v>
      </c>
      <c r="R86" s="174">
        <v>0</v>
      </c>
      <c r="S86" s="175">
        <f t="shared" si="18"/>
        <v>0</v>
      </c>
      <c r="T86" s="169">
        <v>0</v>
      </c>
      <c r="U86" s="174">
        <v>0</v>
      </c>
      <c r="V86" s="169">
        <v>2</v>
      </c>
      <c r="W86" s="183">
        <v>302.08</v>
      </c>
      <c r="X86" s="169">
        <v>2</v>
      </c>
      <c r="Y86" s="175">
        <f t="shared" si="19"/>
        <v>604.16</v>
      </c>
      <c r="Z86" s="175">
        <f t="shared" si="17"/>
        <v>604.16</v>
      </c>
      <c r="AA86" s="177"/>
    </row>
    <row r="87" spans="1:27" ht="42.75" x14ac:dyDescent="0.25">
      <c r="A87" s="16" t="s">
        <v>69</v>
      </c>
      <c r="B87" s="33" t="s">
        <v>354</v>
      </c>
      <c r="C87" s="324" t="s">
        <v>332</v>
      </c>
      <c r="D87" s="195" t="s">
        <v>333</v>
      </c>
      <c r="E87" s="196" t="s">
        <v>334</v>
      </c>
      <c r="F87" s="196" t="s">
        <v>461</v>
      </c>
      <c r="G87" s="197"/>
      <c r="H87" s="195"/>
      <c r="I87" s="195" t="s">
        <v>71</v>
      </c>
      <c r="J87" s="198" t="s">
        <v>141</v>
      </c>
      <c r="K87" s="195" t="s">
        <v>71</v>
      </c>
      <c r="L87" s="199" t="s">
        <v>72</v>
      </c>
      <c r="M87" s="200">
        <v>46058</v>
      </c>
      <c r="N87" s="201">
        <v>46060</v>
      </c>
      <c r="O87" s="201"/>
      <c r="P87" s="202"/>
      <c r="Q87" s="202">
        <v>0</v>
      </c>
      <c r="R87" s="202">
        <v>0</v>
      </c>
      <c r="S87" s="203">
        <v>0</v>
      </c>
      <c r="T87" s="195">
        <v>2</v>
      </c>
      <c r="U87" s="202">
        <v>120</v>
      </c>
      <c r="V87" s="195">
        <v>0</v>
      </c>
      <c r="W87" s="202">
        <v>55</v>
      </c>
      <c r="X87" s="195">
        <v>2</v>
      </c>
      <c r="Y87" s="203">
        <v>240</v>
      </c>
      <c r="Z87" s="203">
        <v>240</v>
      </c>
      <c r="AA87" s="204" t="s">
        <v>337</v>
      </c>
    </row>
    <row r="88" spans="1:27" ht="71.25" x14ac:dyDescent="0.25">
      <c r="A88" s="16" t="s">
        <v>69</v>
      </c>
      <c r="B88" s="33" t="s">
        <v>354</v>
      </c>
      <c r="C88" s="324" t="s">
        <v>332</v>
      </c>
      <c r="D88" s="195" t="s">
        <v>338</v>
      </c>
      <c r="E88" s="196" t="s">
        <v>334</v>
      </c>
      <c r="F88" s="196" t="s">
        <v>462</v>
      </c>
      <c r="G88" s="197"/>
      <c r="H88" s="195"/>
      <c r="I88" s="195" t="s">
        <v>71</v>
      </c>
      <c r="J88" s="198" t="s">
        <v>141</v>
      </c>
      <c r="K88" s="195" t="s">
        <v>71</v>
      </c>
      <c r="L88" s="199" t="s">
        <v>463</v>
      </c>
      <c r="M88" s="200">
        <v>46062</v>
      </c>
      <c r="N88" s="201">
        <v>46064</v>
      </c>
      <c r="O88" s="201"/>
      <c r="P88" s="202"/>
      <c r="Q88" s="202">
        <v>0</v>
      </c>
      <c r="R88" s="202">
        <v>0</v>
      </c>
      <c r="S88" s="203">
        <v>0</v>
      </c>
      <c r="T88" s="195">
        <v>2</v>
      </c>
      <c r="U88" s="202">
        <v>120</v>
      </c>
      <c r="V88" s="195">
        <v>0</v>
      </c>
      <c r="W88" s="202">
        <v>55</v>
      </c>
      <c r="X88" s="195">
        <v>2</v>
      </c>
      <c r="Y88" s="203">
        <v>240</v>
      </c>
      <c r="Z88" s="203">
        <v>240</v>
      </c>
      <c r="AA88" s="204" t="s">
        <v>337</v>
      </c>
    </row>
    <row r="89" spans="1:27" ht="42.75" x14ac:dyDescent="0.25">
      <c r="A89" s="16" t="s">
        <v>69</v>
      </c>
      <c r="B89" s="33" t="s">
        <v>354</v>
      </c>
      <c r="C89" s="324" t="s">
        <v>332</v>
      </c>
      <c r="D89" s="195" t="s">
        <v>338</v>
      </c>
      <c r="E89" s="196" t="s">
        <v>334</v>
      </c>
      <c r="F89" s="196" t="s">
        <v>464</v>
      </c>
      <c r="G89" s="197"/>
      <c r="H89" s="195"/>
      <c r="I89" s="195" t="s">
        <v>71</v>
      </c>
      <c r="J89" s="198" t="s">
        <v>141</v>
      </c>
      <c r="K89" s="195" t="s">
        <v>71</v>
      </c>
      <c r="L89" s="199" t="s">
        <v>465</v>
      </c>
      <c r="M89" s="200">
        <v>46065</v>
      </c>
      <c r="N89" s="201">
        <v>46066</v>
      </c>
      <c r="O89" s="201"/>
      <c r="P89" s="202"/>
      <c r="Q89" s="202">
        <v>0</v>
      </c>
      <c r="R89" s="202">
        <v>0</v>
      </c>
      <c r="S89" s="203">
        <v>0</v>
      </c>
      <c r="T89" s="195">
        <v>1</v>
      </c>
      <c r="U89" s="202">
        <v>120</v>
      </c>
      <c r="V89" s="195">
        <v>0</v>
      </c>
      <c r="W89" s="202">
        <v>55</v>
      </c>
      <c r="X89" s="195">
        <v>1</v>
      </c>
      <c r="Y89" s="203">
        <v>120</v>
      </c>
      <c r="Z89" s="203">
        <v>120</v>
      </c>
      <c r="AA89" s="204" t="s">
        <v>337</v>
      </c>
    </row>
    <row r="90" spans="1:27" ht="42.75" x14ac:dyDescent="0.25">
      <c r="A90" s="16" t="s">
        <v>69</v>
      </c>
      <c r="B90" s="33" t="s">
        <v>354</v>
      </c>
      <c r="C90" s="324" t="s">
        <v>332</v>
      </c>
      <c r="D90" s="195" t="s">
        <v>466</v>
      </c>
      <c r="E90" s="196" t="s">
        <v>334</v>
      </c>
      <c r="F90" s="196" t="s">
        <v>467</v>
      </c>
      <c r="G90" s="197"/>
      <c r="H90" s="195"/>
      <c r="I90" s="195" t="s">
        <v>71</v>
      </c>
      <c r="J90" s="198" t="s">
        <v>141</v>
      </c>
      <c r="K90" s="195" t="s">
        <v>71</v>
      </c>
      <c r="L90" s="199" t="s">
        <v>72</v>
      </c>
      <c r="M90" s="200">
        <v>46076</v>
      </c>
      <c r="N90" s="201">
        <v>46078</v>
      </c>
      <c r="O90" s="201"/>
      <c r="P90" s="202"/>
      <c r="Q90" s="202">
        <v>0</v>
      </c>
      <c r="R90" s="202">
        <v>0</v>
      </c>
      <c r="S90" s="203">
        <v>0</v>
      </c>
      <c r="T90" s="195">
        <v>2</v>
      </c>
      <c r="U90" s="202">
        <v>120</v>
      </c>
      <c r="V90" s="195">
        <v>1</v>
      </c>
      <c r="W90" s="202">
        <v>55</v>
      </c>
      <c r="X90" s="195">
        <v>3</v>
      </c>
      <c r="Y90" s="203">
        <v>295</v>
      </c>
      <c r="Z90" s="203">
        <v>295</v>
      </c>
      <c r="AA90" s="204" t="s">
        <v>337</v>
      </c>
    </row>
    <row r="91" spans="1:27" ht="71.25" x14ac:dyDescent="0.25">
      <c r="A91" s="16" t="s">
        <v>69</v>
      </c>
      <c r="B91" s="33" t="s">
        <v>354</v>
      </c>
      <c r="C91" s="324" t="s">
        <v>340</v>
      </c>
      <c r="D91" s="196" t="s">
        <v>468</v>
      </c>
      <c r="E91" s="195" t="s">
        <v>342</v>
      </c>
      <c r="F91" s="321" t="s">
        <v>462</v>
      </c>
      <c r="G91" s="197"/>
      <c r="H91" s="195"/>
      <c r="I91" s="195" t="s">
        <v>71</v>
      </c>
      <c r="J91" s="198" t="s">
        <v>141</v>
      </c>
      <c r="K91" s="195" t="s">
        <v>71</v>
      </c>
      <c r="L91" s="199" t="s">
        <v>463</v>
      </c>
      <c r="M91" s="200">
        <v>46062</v>
      </c>
      <c r="N91" s="201">
        <v>46064</v>
      </c>
      <c r="O91" s="201"/>
      <c r="P91" s="202"/>
      <c r="Q91" s="202">
        <v>0</v>
      </c>
      <c r="R91" s="202">
        <v>0</v>
      </c>
      <c r="S91" s="203">
        <v>0</v>
      </c>
      <c r="T91" s="195">
        <v>2</v>
      </c>
      <c r="U91" s="202">
        <v>604.16999999999996</v>
      </c>
      <c r="V91" s="195">
        <v>0</v>
      </c>
      <c r="W91" s="202">
        <v>302.08</v>
      </c>
      <c r="X91" s="195">
        <v>2</v>
      </c>
      <c r="Y91" s="203">
        <f>(T91*U91)+(V91*W91)</f>
        <v>1208.3399999999999</v>
      </c>
      <c r="Z91" s="203">
        <f>S91+Y91</f>
        <v>1208.3399999999999</v>
      </c>
      <c r="AA91" s="204" t="s">
        <v>337</v>
      </c>
    </row>
    <row r="92" spans="1:27" ht="45" x14ac:dyDescent="0.25">
      <c r="A92" s="16" t="s">
        <v>69</v>
      </c>
      <c r="B92" s="33" t="s">
        <v>354</v>
      </c>
      <c r="C92" s="324" t="s">
        <v>340</v>
      </c>
      <c r="D92" s="196" t="s">
        <v>468</v>
      </c>
      <c r="E92" s="195" t="s">
        <v>342</v>
      </c>
      <c r="F92" s="321" t="s">
        <v>469</v>
      </c>
      <c r="G92" s="197"/>
      <c r="H92" s="195"/>
      <c r="I92" s="195" t="s">
        <v>71</v>
      </c>
      <c r="J92" s="198" t="s">
        <v>141</v>
      </c>
      <c r="K92" s="195" t="s">
        <v>71</v>
      </c>
      <c r="L92" s="199" t="s">
        <v>72</v>
      </c>
      <c r="M92" s="200">
        <v>46076</v>
      </c>
      <c r="N92" s="201">
        <v>46078</v>
      </c>
      <c r="O92" s="201"/>
      <c r="P92" s="202"/>
      <c r="Q92" s="202">
        <v>0</v>
      </c>
      <c r="R92" s="202">
        <v>0</v>
      </c>
      <c r="S92" s="203">
        <v>0</v>
      </c>
      <c r="T92" s="195">
        <v>2</v>
      </c>
      <c r="U92" s="202">
        <v>604.16999999999996</v>
      </c>
      <c r="V92" s="195">
        <v>1</v>
      </c>
      <c r="W92" s="202">
        <v>302.08</v>
      </c>
      <c r="X92" s="195">
        <v>3</v>
      </c>
      <c r="Y92" s="203">
        <f>(T92*U92)+(V92*W92)</f>
        <v>1510.4199999999998</v>
      </c>
      <c r="Z92" s="203">
        <f>S92+Y92</f>
        <v>1510.4199999999998</v>
      </c>
      <c r="AA92" s="204" t="s">
        <v>337</v>
      </c>
    </row>
    <row r="93" spans="1:27" ht="45" x14ac:dyDescent="0.25">
      <c r="A93" s="16" t="s">
        <v>69</v>
      </c>
      <c r="B93" s="33" t="s">
        <v>354</v>
      </c>
      <c r="C93" s="324" t="s">
        <v>340</v>
      </c>
      <c r="D93" s="196" t="s">
        <v>341</v>
      </c>
      <c r="E93" s="195" t="s">
        <v>342</v>
      </c>
      <c r="F93" s="205" t="s">
        <v>470</v>
      </c>
      <c r="G93" s="197"/>
      <c r="H93" s="195"/>
      <c r="I93" s="195" t="s">
        <v>71</v>
      </c>
      <c r="J93" s="198" t="s">
        <v>141</v>
      </c>
      <c r="K93" s="195" t="s">
        <v>71</v>
      </c>
      <c r="L93" s="199" t="s">
        <v>72</v>
      </c>
      <c r="M93" s="200">
        <v>46054</v>
      </c>
      <c r="N93" s="201">
        <v>46056</v>
      </c>
      <c r="O93" s="201"/>
      <c r="P93" s="202"/>
      <c r="Q93" s="202">
        <v>0</v>
      </c>
      <c r="R93" s="202">
        <v>0</v>
      </c>
      <c r="S93" s="203">
        <v>0</v>
      </c>
      <c r="T93" s="195">
        <v>2</v>
      </c>
      <c r="U93" s="202">
        <v>604.16999999999996</v>
      </c>
      <c r="V93" s="195">
        <v>0</v>
      </c>
      <c r="W93" s="202">
        <v>302.08</v>
      </c>
      <c r="X93" s="195">
        <v>2</v>
      </c>
      <c r="Y93" s="203">
        <f>(T93*U93)+(V93*W93)</f>
        <v>1208.3399999999999</v>
      </c>
      <c r="Z93" s="203">
        <f>S93+Y93</f>
        <v>1208.3399999999999</v>
      </c>
      <c r="AA93" s="322" t="s">
        <v>471</v>
      </c>
    </row>
    <row r="94" spans="1:27" ht="71.25" x14ac:dyDescent="0.25">
      <c r="A94" s="16" t="s">
        <v>69</v>
      </c>
      <c r="B94" s="33" t="s">
        <v>354</v>
      </c>
      <c r="C94" s="324" t="s">
        <v>472</v>
      </c>
      <c r="D94" s="196" t="s">
        <v>473</v>
      </c>
      <c r="E94" s="323" t="s">
        <v>474</v>
      </c>
      <c r="F94" s="196" t="s">
        <v>475</v>
      </c>
      <c r="G94" s="197"/>
      <c r="H94" s="195"/>
      <c r="I94" s="195" t="s">
        <v>71</v>
      </c>
      <c r="J94" s="198" t="s">
        <v>348</v>
      </c>
      <c r="K94" s="195" t="s">
        <v>71</v>
      </c>
      <c r="L94" s="199" t="s">
        <v>463</v>
      </c>
      <c r="M94" s="200">
        <v>46062</v>
      </c>
      <c r="N94" s="200">
        <v>46064</v>
      </c>
      <c r="O94" s="201"/>
      <c r="P94" s="202"/>
      <c r="Q94" s="202">
        <v>0</v>
      </c>
      <c r="R94" s="202">
        <v>0</v>
      </c>
      <c r="S94" s="203">
        <f>Q94+R94</f>
        <v>0</v>
      </c>
      <c r="T94" s="195">
        <v>2</v>
      </c>
      <c r="U94" s="202">
        <v>604.16999999999996</v>
      </c>
      <c r="V94" s="195">
        <v>0</v>
      </c>
      <c r="W94" s="202">
        <v>302.08</v>
      </c>
      <c r="X94" s="195">
        <v>2</v>
      </c>
      <c r="Y94" s="203">
        <f>(T94*U94)+(V94*W94)</f>
        <v>1208.3399999999999</v>
      </c>
      <c r="Z94" s="203">
        <f>S94+Y94</f>
        <v>1208.3399999999999</v>
      </c>
      <c r="AA94" s="204" t="s">
        <v>337</v>
      </c>
    </row>
    <row r="95" spans="1:27" ht="142.5" x14ac:dyDescent="0.25">
      <c r="A95" s="16" t="s">
        <v>69</v>
      </c>
      <c r="B95" s="144" t="s">
        <v>354</v>
      </c>
      <c r="C95" s="324" t="s">
        <v>344</v>
      </c>
      <c r="D95" s="196" t="s">
        <v>345</v>
      </c>
      <c r="E95" s="195" t="s">
        <v>346</v>
      </c>
      <c r="F95" s="196" t="s">
        <v>476</v>
      </c>
      <c r="G95" s="197"/>
      <c r="H95" s="195"/>
      <c r="I95" s="195" t="s">
        <v>71</v>
      </c>
      <c r="J95" s="198" t="s">
        <v>348</v>
      </c>
      <c r="K95" s="195" t="s">
        <v>71</v>
      </c>
      <c r="L95" s="196" t="s">
        <v>349</v>
      </c>
      <c r="M95" s="200" t="s">
        <v>477</v>
      </c>
      <c r="N95" s="200" t="s">
        <v>478</v>
      </c>
      <c r="O95" s="201"/>
      <c r="P95" s="202"/>
      <c r="Q95" s="202">
        <v>0</v>
      </c>
      <c r="R95" s="202">
        <v>0</v>
      </c>
      <c r="S95" s="203">
        <f>Q95+R95</f>
        <v>0</v>
      </c>
      <c r="T95" s="195">
        <v>3</v>
      </c>
      <c r="U95" s="202">
        <v>604.16999999999996</v>
      </c>
      <c r="V95" s="195">
        <v>0</v>
      </c>
      <c r="W95" s="202">
        <v>302.08</v>
      </c>
      <c r="X95" s="195">
        <v>3</v>
      </c>
      <c r="Y95" s="203">
        <f>(T95*U95)+(V95*W95)</f>
        <v>1812.5099999999998</v>
      </c>
      <c r="Z95" s="203">
        <f>S95+Y95</f>
        <v>1812.5099999999998</v>
      </c>
      <c r="AA95" s="204" t="s">
        <v>337</v>
      </c>
    </row>
    <row r="96" spans="1:27" x14ac:dyDescent="0.25">
      <c r="A96" s="7"/>
      <c r="B96" s="5"/>
      <c r="C96" s="8"/>
      <c r="D96" s="9"/>
      <c r="E96" s="9"/>
      <c r="F96" s="9"/>
      <c r="G96" s="10"/>
      <c r="H96" s="10"/>
      <c r="I96" s="10"/>
      <c r="J96" s="10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x14ac:dyDescent="0.25">
      <c r="A97" s="330" t="s">
        <v>39</v>
      </c>
      <c r="B97" s="331"/>
      <c r="C97" s="331"/>
      <c r="D97" s="331"/>
      <c r="E97" s="331"/>
      <c r="F97" s="331"/>
      <c r="G97" s="331"/>
      <c r="H97" s="331"/>
      <c r="I97" s="331"/>
      <c r="J97" s="331"/>
      <c r="K97" s="331"/>
      <c r="L97" s="331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x14ac:dyDescent="0.25">
      <c r="A98" s="332" t="s">
        <v>40</v>
      </c>
      <c r="B98" s="326"/>
      <c r="C98" s="326"/>
      <c r="D98" s="326"/>
      <c r="E98" s="326"/>
      <c r="F98" s="326"/>
      <c r="G98" s="326"/>
      <c r="H98" s="326"/>
      <c r="I98" s="326"/>
      <c r="J98" s="326"/>
      <c r="K98" s="326"/>
      <c r="L98" s="327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s="325" t="s">
        <v>41</v>
      </c>
      <c r="B99" s="326"/>
      <c r="C99" s="326"/>
      <c r="D99" s="326"/>
      <c r="E99" s="326"/>
      <c r="F99" s="326"/>
      <c r="G99" s="326"/>
      <c r="H99" s="326"/>
      <c r="I99" s="326"/>
      <c r="J99" s="326"/>
      <c r="K99" s="326"/>
      <c r="L99" s="327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s="325" t="s">
        <v>42</v>
      </c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7"/>
      <c r="M100" s="9"/>
      <c r="N100" s="9"/>
      <c r="O100" s="9"/>
      <c r="P100" s="9"/>
      <c r="Q100" s="9"/>
      <c r="R100" s="9"/>
      <c r="S100" s="9"/>
      <c r="T100" s="9"/>
      <c r="U100" s="30"/>
      <c r="W100" s="31"/>
      <c r="Y100" s="9"/>
      <c r="Z100" s="9"/>
      <c r="AA100" s="9"/>
    </row>
    <row r="101" spans="1:27" x14ac:dyDescent="0.25">
      <c r="A101" s="325" t="s">
        <v>43</v>
      </c>
      <c r="B101" s="326"/>
      <c r="C101" s="326"/>
      <c r="D101" s="326"/>
      <c r="E101" s="326"/>
      <c r="F101" s="326"/>
      <c r="G101" s="326"/>
      <c r="H101" s="326"/>
      <c r="I101" s="326"/>
      <c r="J101" s="326"/>
      <c r="K101" s="326"/>
      <c r="L101" s="327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x14ac:dyDescent="0.25">
      <c r="A102" s="325" t="s">
        <v>44</v>
      </c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7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x14ac:dyDescent="0.25">
      <c r="A103" s="325" t="s">
        <v>45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7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x14ac:dyDescent="0.25">
      <c r="A104" s="325" t="s">
        <v>46</v>
      </c>
      <c r="B104" s="326"/>
      <c r="C104" s="326"/>
      <c r="D104" s="326"/>
      <c r="E104" s="326"/>
      <c r="F104" s="326"/>
      <c r="G104" s="326"/>
      <c r="H104" s="326"/>
      <c r="I104" s="326"/>
      <c r="J104" s="326"/>
      <c r="K104" s="326"/>
      <c r="L104" s="327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x14ac:dyDescent="0.25">
      <c r="A105" s="325" t="s">
        <v>47</v>
      </c>
      <c r="B105" s="326"/>
      <c r="C105" s="326"/>
      <c r="D105" s="326"/>
      <c r="E105" s="326"/>
      <c r="F105" s="326"/>
      <c r="G105" s="326"/>
      <c r="H105" s="326"/>
      <c r="I105" s="326"/>
      <c r="J105" s="326"/>
      <c r="K105" s="326"/>
      <c r="L105" s="327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x14ac:dyDescent="0.25">
      <c r="A106" s="325" t="s">
        <v>48</v>
      </c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  <c r="L106" s="327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s="325" t="s">
        <v>49</v>
      </c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  <c r="L107" s="327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s="325" t="s">
        <v>50</v>
      </c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7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s="325" t="s">
        <v>51</v>
      </c>
      <c r="B109" s="326"/>
      <c r="C109" s="326"/>
      <c r="D109" s="326"/>
      <c r="E109" s="326"/>
      <c r="F109" s="326"/>
      <c r="G109" s="326"/>
      <c r="H109" s="326"/>
      <c r="I109" s="326"/>
      <c r="J109" s="326"/>
      <c r="K109" s="326"/>
      <c r="L109" s="327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s="325" t="s">
        <v>52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7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s="325" t="s">
        <v>53</v>
      </c>
      <c r="B111" s="326"/>
      <c r="C111" s="326"/>
      <c r="D111" s="326"/>
      <c r="E111" s="326"/>
      <c r="F111" s="326"/>
      <c r="G111" s="326"/>
      <c r="H111" s="326"/>
      <c r="I111" s="326"/>
      <c r="J111" s="326"/>
      <c r="K111" s="326"/>
      <c r="L111" s="327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s="325" t="s">
        <v>54</v>
      </c>
      <c r="B112" s="326"/>
      <c r="C112" s="326"/>
      <c r="D112" s="326"/>
      <c r="E112" s="326"/>
      <c r="F112" s="326"/>
      <c r="G112" s="326"/>
      <c r="H112" s="326"/>
      <c r="I112" s="326"/>
      <c r="J112" s="326"/>
      <c r="K112" s="326"/>
      <c r="L112" s="327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x14ac:dyDescent="0.25">
      <c r="A113" s="325" t="s">
        <v>55</v>
      </c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7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x14ac:dyDescent="0.25">
      <c r="A114" s="325" t="s">
        <v>56</v>
      </c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7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s="325" t="s">
        <v>57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7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s="325" t="s">
        <v>58</v>
      </c>
      <c r="B116" s="326"/>
      <c r="C116" s="326"/>
      <c r="D116" s="326"/>
      <c r="E116" s="326"/>
      <c r="F116" s="326"/>
      <c r="G116" s="326"/>
      <c r="H116" s="326"/>
      <c r="I116" s="326"/>
      <c r="J116" s="326"/>
      <c r="K116" s="326"/>
      <c r="L116" s="327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s="325" t="s">
        <v>59</v>
      </c>
      <c r="B117" s="326"/>
      <c r="C117" s="326"/>
      <c r="D117" s="326"/>
      <c r="E117" s="326"/>
      <c r="F117" s="326"/>
      <c r="G117" s="326"/>
      <c r="H117" s="326"/>
      <c r="I117" s="326"/>
      <c r="J117" s="326"/>
      <c r="K117" s="326"/>
      <c r="L117" s="327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x14ac:dyDescent="0.25">
      <c r="A118" s="325" t="s">
        <v>60</v>
      </c>
      <c r="B118" s="326"/>
      <c r="C118" s="326"/>
      <c r="D118" s="326"/>
      <c r="E118" s="326"/>
      <c r="F118" s="326"/>
      <c r="G118" s="326"/>
      <c r="H118" s="326"/>
      <c r="I118" s="326"/>
      <c r="J118" s="326"/>
      <c r="K118" s="326"/>
      <c r="L118" s="327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s="325" t="s">
        <v>61</v>
      </c>
      <c r="B119" s="326"/>
      <c r="C119" s="326"/>
      <c r="D119" s="326"/>
      <c r="E119" s="326"/>
      <c r="F119" s="326"/>
      <c r="G119" s="326"/>
      <c r="H119" s="326"/>
      <c r="I119" s="326"/>
      <c r="J119" s="326"/>
      <c r="K119" s="326"/>
      <c r="L119" s="327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s="325" t="s">
        <v>62</v>
      </c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  <c r="L120" s="327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s="325" t="s">
        <v>63</v>
      </c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27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s="325" t="s">
        <v>64</v>
      </c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7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s="325" t="s">
        <v>65</v>
      </c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7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s="325" t="s">
        <v>66</v>
      </c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7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s="325" t="s">
        <v>67</v>
      </c>
      <c r="B125" s="326"/>
      <c r="C125" s="326"/>
      <c r="D125" s="326"/>
      <c r="E125" s="326"/>
      <c r="F125" s="326"/>
      <c r="G125" s="326"/>
      <c r="H125" s="326"/>
      <c r="I125" s="326"/>
      <c r="J125" s="326"/>
      <c r="K125" s="326"/>
      <c r="L125" s="327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s="325" t="s">
        <v>68</v>
      </c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7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</sheetData>
  <mergeCells count="63"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  <mergeCell ref="D6:D7"/>
    <mergeCell ref="E6:E7"/>
    <mergeCell ref="N6:N7"/>
    <mergeCell ref="O6:O7"/>
    <mergeCell ref="P6:P7"/>
    <mergeCell ref="Z5:Z7"/>
    <mergeCell ref="AA5:AA7"/>
    <mergeCell ref="A107:L107"/>
    <mergeCell ref="Y6:Y7"/>
    <mergeCell ref="A97:L97"/>
    <mergeCell ref="A98:L98"/>
    <mergeCell ref="A99:L99"/>
    <mergeCell ref="A100:L100"/>
    <mergeCell ref="A101:L10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A102:L102"/>
    <mergeCell ref="A103:L103"/>
    <mergeCell ref="A104:L104"/>
    <mergeCell ref="A105:L105"/>
    <mergeCell ref="A106:L106"/>
    <mergeCell ref="A119:L119"/>
    <mergeCell ref="A108:L108"/>
    <mergeCell ref="A109:L109"/>
    <mergeCell ref="A110:L110"/>
    <mergeCell ref="A111:L111"/>
    <mergeCell ref="A112:L112"/>
    <mergeCell ref="A113:L113"/>
    <mergeCell ref="A114:L114"/>
    <mergeCell ref="A115:L115"/>
    <mergeCell ref="A116:L116"/>
    <mergeCell ref="A117:L117"/>
    <mergeCell ref="A118:L118"/>
    <mergeCell ref="A126:L126"/>
    <mergeCell ref="A120:L120"/>
    <mergeCell ref="A121:L121"/>
    <mergeCell ref="A122:L122"/>
    <mergeCell ref="A123:L123"/>
    <mergeCell ref="A124:L124"/>
    <mergeCell ref="A125:L125"/>
  </mergeCells>
  <dataValidations count="13">
    <dataValidation type="list" allowBlank="1" sqref="H87:H95" xr:uid="{F54CE223-A01A-46FC-B734-42986253210B}">
      <formula1>"SERVIÇO,CURSO,EVENTO,REUNIÃO,OUTROS"</formula1>
      <formula2>0</formula2>
    </dataValidation>
    <dataValidation type="list" allowBlank="1" sqref="P74" xr:uid="{8B3E15F1-066B-4E00-B1A5-14BFB36E1D2E}">
      <formula1>$AD$8:$AD$10</formula1>
    </dataValidation>
    <dataValidation type="list" allowBlank="1" sqref="P83" xr:uid="{B02E78D4-93E4-4183-B846-D7E6F2612D37}">
      <formula1>$AD$9:$AD$12</formula1>
    </dataValidation>
    <dataValidation type="list" allowBlank="1" sqref="P75 P77 P86" xr:uid="{9A2E9EBD-B03F-4B6C-BE2A-708684C783B7}">
      <formula1>$AD$9:$AD$11</formula1>
    </dataValidation>
    <dataValidation type="list" allowBlank="1" sqref="H13:H26 H38 H40:H42 H74:H86" xr:uid="{3B27679B-E759-4299-9AC7-38CA9BB70183}">
      <formula1>"SERVIÇO,CURSO,EVENTO,REUNIÃO,OUTROS"</formula1>
    </dataValidation>
    <dataValidation type="list" allowBlank="1" sqref="P8:P11 P40:P42 P13:P37" xr:uid="{2DF97826-D340-4A3C-9318-B8244CDBF718}">
      <formula1>#REF!</formula1>
    </dataValidation>
    <dataValidation type="list" allowBlank="1" sqref="P84:P85" xr:uid="{0A934FFB-14A4-403F-AD62-EBAB381BB983}">
      <formula1>$AD$9:$AD$13</formula1>
    </dataValidation>
    <dataValidation type="list" allowBlank="1" sqref="P82" xr:uid="{63020DC0-7396-46BD-895A-976D086AAC28}">
      <formula1>$AD$9:$AD$10</formula1>
    </dataValidation>
    <dataValidation type="list" allowBlank="1" sqref="P81" xr:uid="{01A1E2C0-36E9-4B95-926D-0566260505DC}">
      <formula1>$AD$9:$AD$21</formula1>
    </dataValidation>
    <dataValidation type="list" allowBlank="1" sqref="P76" xr:uid="{272421D0-8442-4671-996F-29DA1FE48452}">
      <formula1>$AD$10:$AD$13</formula1>
    </dataValidation>
    <dataValidation type="list" allowBlank="1" sqref="P78:P80" xr:uid="{1DFD2DF5-CD4C-4833-876D-680EB69EA46B}">
      <formula1>$AD$10:$AD$12</formula1>
    </dataValidation>
    <dataValidation type="list" allowBlank="1" sqref="P95" xr:uid="{235F7407-84D8-4729-8BAD-84146BE3563E}">
      <formula1>$AD$8:$AD$13</formula1>
      <formula2>0</formula2>
    </dataValidation>
    <dataValidation type="list" allowBlank="1" sqref="P87:P94" xr:uid="{C7547A55-0D13-478B-8670-20BA342BF8B4}">
      <formula1>$AD$8:$AD$17</formula1>
      <formula2>0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3DB1-35C1-4461-A0BF-30793EDB2CA3}">
  <dimension ref="A1:AD183"/>
  <sheetViews>
    <sheetView tabSelected="1" topLeftCell="A103" zoomScale="70" zoomScaleNormal="70" workbookViewId="0">
      <selection activeCell="L11" sqref="L11"/>
    </sheetView>
  </sheetViews>
  <sheetFormatPr defaultColWidth="9.140625" defaultRowHeight="15" x14ac:dyDescent="0.25"/>
  <cols>
    <col min="1" max="1" width="13.42578125" customWidth="1"/>
    <col min="2" max="2" width="16.42578125" customWidth="1"/>
    <col min="3" max="3" width="41.140625" customWidth="1"/>
    <col min="4" max="4" width="11.7109375" customWidth="1"/>
    <col min="5" max="5" width="11.85546875" customWidth="1"/>
    <col min="6" max="6" width="46.140625" customWidth="1"/>
    <col min="7" max="7" width="11.140625" customWidth="1"/>
    <col min="8" max="8" width="12.85546875" customWidth="1"/>
    <col min="12" max="12" width="15.5703125" customWidth="1"/>
    <col min="13" max="13" width="19.140625" bestFit="1" customWidth="1"/>
    <col min="14" max="14" width="23.42578125" bestFit="1" customWidth="1"/>
    <col min="21" max="21" width="11.140625" bestFit="1" customWidth="1"/>
    <col min="23" max="23" width="11.140625" customWidth="1"/>
    <col min="25" max="25" width="13.7109375" customWidth="1"/>
    <col min="26" max="26" width="14.5703125" customWidth="1"/>
    <col min="27" max="27" width="13.42578125" customWidth="1"/>
  </cols>
  <sheetData>
    <row r="1" spans="1:30" ht="21" x14ac:dyDescent="0.35">
      <c r="A1" s="336"/>
      <c r="B1" s="338" t="s">
        <v>0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1"/>
      <c r="AC1" s="1"/>
    </row>
    <row r="2" spans="1:30" ht="21" x14ac:dyDescent="0.35">
      <c r="A2" s="337"/>
      <c r="B2" s="338" t="s">
        <v>76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1"/>
      <c r="AC2" s="1"/>
    </row>
    <row r="3" spans="1:30" ht="21" x14ac:dyDescent="0.35">
      <c r="A3" s="337"/>
      <c r="B3" s="338" t="s">
        <v>1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2"/>
      <c r="AC3" s="2"/>
    </row>
    <row r="4" spans="1:30" x14ac:dyDescent="0.25">
      <c r="A4" s="3" t="s">
        <v>639</v>
      </c>
      <c r="B4" s="4"/>
      <c r="C4" s="339" t="s">
        <v>2</v>
      </c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2"/>
      <c r="AC4" s="2"/>
    </row>
    <row r="5" spans="1:30" x14ac:dyDescent="0.25">
      <c r="A5" s="335" t="s">
        <v>3</v>
      </c>
      <c r="B5" s="327"/>
      <c r="C5" s="335" t="s">
        <v>4</v>
      </c>
      <c r="D5" s="326"/>
      <c r="E5" s="327"/>
      <c r="F5" s="335" t="s">
        <v>5</v>
      </c>
      <c r="G5" s="326"/>
      <c r="H5" s="326"/>
      <c r="I5" s="326"/>
      <c r="J5" s="326"/>
      <c r="K5" s="326"/>
      <c r="L5" s="326"/>
      <c r="M5" s="335" t="s">
        <v>6</v>
      </c>
      <c r="N5" s="326"/>
      <c r="O5" s="326"/>
      <c r="P5" s="326"/>
      <c r="Q5" s="326"/>
      <c r="R5" s="326"/>
      <c r="S5" s="327"/>
      <c r="T5" s="335" t="s">
        <v>7</v>
      </c>
      <c r="U5" s="326"/>
      <c r="V5" s="326"/>
      <c r="W5" s="326"/>
      <c r="X5" s="326"/>
      <c r="Y5" s="327"/>
      <c r="Z5" s="334" t="s">
        <v>8</v>
      </c>
      <c r="AA5" s="334" t="s">
        <v>9</v>
      </c>
      <c r="AB5" s="5"/>
      <c r="AC5" s="5"/>
    </row>
    <row r="6" spans="1:30" x14ac:dyDescent="0.25">
      <c r="A6" s="334" t="s">
        <v>10</v>
      </c>
      <c r="B6" s="334" t="s">
        <v>11</v>
      </c>
      <c r="C6" s="334" t="s">
        <v>12</v>
      </c>
      <c r="D6" s="334" t="s">
        <v>13</v>
      </c>
      <c r="E6" s="334" t="s">
        <v>14</v>
      </c>
      <c r="F6" s="334" t="s">
        <v>15</v>
      </c>
      <c r="G6" s="334" t="s">
        <v>16</v>
      </c>
      <c r="H6" s="334" t="s">
        <v>17</v>
      </c>
      <c r="I6" s="335" t="s">
        <v>18</v>
      </c>
      <c r="J6" s="327"/>
      <c r="K6" s="333" t="s">
        <v>19</v>
      </c>
      <c r="L6" s="327"/>
      <c r="M6" s="334" t="s">
        <v>20</v>
      </c>
      <c r="N6" s="334" t="s">
        <v>21</v>
      </c>
      <c r="O6" s="334" t="s">
        <v>22</v>
      </c>
      <c r="P6" s="334" t="s">
        <v>23</v>
      </c>
      <c r="Q6" s="328" t="s">
        <v>24</v>
      </c>
      <c r="R6" s="328" t="s">
        <v>25</v>
      </c>
      <c r="S6" s="328" t="s">
        <v>26</v>
      </c>
      <c r="T6" s="333" t="s">
        <v>27</v>
      </c>
      <c r="U6" s="327"/>
      <c r="V6" s="333" t="s">
        <v>28</v>
      </c>
      <c r="W6" s="327"/>
      <c r="X6" s="334" t="s">
        <v>29</v>
      </c>
      <c r="Y6" s="328" t="s">
        <v>30</v>
      </c>
      <c r="Z6" s="329"/>
      <c r="AA6" s="329"/>
      <c r="AB6" s="5"/>
      <c r="AC6" s="5"/>
      <c r="AD6" s="5"/>
    </row>
    <row r="7" spans="1:30" ht="45" x14ac:dyDescent="0.25">
      <c r="A7" s="329"/>
      <c r="B7" s="329"/>
      <c r="C7" s="329"/>
      <c r="D7" s="329"/>
      <c r="E7" s="329"/>
      <c r="F7" s="329"/>
      <c r="G7" s="329"/>
      <c r="H7" s="329"/>
      <c r="I7" s="13" t="s">
        <v>31</v>
      </c>
      <c r="J7" s="13" t="s">
        <v>32</v>
      </c>
      <c r="K7" s="13" t="s">
        <v>33</v>
      </c>
      <c r="L7" s="11" t="s">
        <v>34</v>
      </c>
      <c r="M7" s="329"/>
      <c r="N7" s="329"/>
      <c r="O7" s="329"/>
      <c r="P7" s="329"/>
      <c r="Q7" s="329"/>
      <c r="R7" s="329"/>
      <c r="S7" s="329"/>
      <c r="T7" s="13" t="s">
        <v>35</v>
      </c>
      <c r="U7" s="11" t="s">
        <v>36</v>
      </c>
      <c r="V7" s="13" t="s">
        <v>37</v>
      </c>
      <c r="W7" s="11" t="s">
        <v>38</v>
      </c>
      <c r="X7" s="329"/>
      <c r="Y7" s="329"/>
      <c r="Z7" s="329"/>
      <c r="AA7" s="329"/>
      <c r="AB7" s="5"/>
      <c r="AC7" s="5"/>
      <c r="AD7" s="5"/>
    </row>
    <row r="8" spans="1:30" ht="68.25" customHeight="1" x14ac:dyDescent="0.25">
      <c r="A8" s="363" t="s">
        <v>69</v>
      </c>
      <c r="B8" s="363" t="s">
        <v>70</v>
      </c>
      <c r="C8" s="416" t="s">
        <v>479</v>
      </c>
      <c r="D8" s="370"/>
      <c r="E8" s="415" t="s">
        <v>78</v>
      </c>
      <c r="F8" s="417" t="s">
        <v>480</v>
      </c>
      <c r="G8" s="376"/>
      <c r="H8" s="369" t="s">
        <v>311</v>
      </c>
      <c r="I8" s="363" t="s">
        <v>71</v>
      </c>
      <c r="J8" s="369" t="s">
        <v>72</v>
      </c>
      <c r="K8" s="363" t="s">
        <v>481</v>
      </c>
      <c r="L8" s="370" t="s">
        <v>482</v>
      </c>
      <c r="M8" s="364"/>
      <c r="N8" s="364"/>
      <c r="O8" s="364"/>
      <c r="P8" s="360"/>
      <c r="Q8" s="360"/>
      <c r="R8" s="360"/>
      <c r="S8" s="365"/>
      <c r="T8" s="362">
        <v>2</v>
      </c>
      <c r="U8" s="371">
        <v>906.25</v>
      </c>
      <c r="V8" s="366">
        <v>0</v>
      </c>
      <c r="W8" s="371">
        <v>0</v>
      </c>
      <c r="X8" s="362">
        <v>2</v>
      </c>
      <c r="Y8" s="377">
        <v>1812.5</v>
      </c>
      <c r="Z8" s="378">
        <v>1812.5</v>
      </c>
      <c r="AA8" s="367"/>
      <c r="AB8" s="5"/>
      <c r="AC8" s="5"/>
      <c r="AD8" s="5"/>
    </row>
    <row r="9" spans="1:30" ht="68.25" customHeight="1" x14ac:dyDescent="0.25">
      <c r="A9" s="363" t="s">
        <v>69</v>
      </c>
      <c r="B9" s="363" t="s">
        <v>70</v>
      </c>
      <c r="C9" s="416" t="s">
        <v>483</v>
      </c>
      <c r="D9" s="370"/>
      <c r="E9" s="415" t="s">
        <v>78</v>
      </c>
      <c r="F9" s="417" t="s">
        <v>484</v>
      </c>
      <c r="G9" s="376"/>
      <c r="H9" s="369" t="s">
        <v>311</v>
      </c>
      <c r="I9" s="363" t="s">
        <v>71</v>
      </c>
      <c r="J9" s="369" t="s">
        <v>72</v>
      </c>
      <c r="K9" s="363" t="s">
        <v>485</v>
      </c>
      <c r="L9" s="370" t="s">
        <v>486</v>
      </c>
      <c r="M9" s="364"/>
      <c r="N9" s="364"/>
      <c r="O9" s="364"/>
      <c r="P9" s="360"/>
      <c r="Q9" s="360"/>
      <c r="R9" s="360"/>
      <c r="S9" s="365"/>
      <c r="T9" s="362">
        <v>2</v>
      </c>
      <c r="U9" s="371">
        <v>906.25</v>
      </c>
      <c r="V9" s="366">
        <v>1</v>
      </c>
      <c r="W9" s="371">
        <v>302.08</v>
      </c>
      <c r="X9" s="362">
        <v>2.5</v>
      </c>
      <c r="Y9" s="377">
        <v>2114.58</v>
      </c>
      <c r="Z9" s="378">
        <v>2114.58</v>
      </c>
      <c r="AA9" s="367"/>
      <c r="AB9" s="5"/>
      <c r="AC9" s="5"/>
      <c r="AD9" s="5"/>
    </row>
    <row r="10" spans="1:30" ht="68.25" customHeight="1" x14ac:dyDescent="0.25">
      <c r="A10" s="363" t="s">
        <v>69</v>
      </c>
      <c r="B10" s="207" t="s">
        <v>70</v>
      </c>
      <c r="C10" s="411" t="s">
        <v>487</v>
      </c>
      <c r="D10" s="412"/>
      <c r="E10" s="413" t="s">
        <v>78</v>
      </c>
      <c r="F10" s="414" t="s">
        <v>484</v>
      </c>
      <c r="G10" s="376"/>
      <c r="H10" s="369" t="s">
        <v>311</v>
      </c>
      <c r="I10" s="363" t="s">
        <v>71</v>
      </c>
      <c r="J10" s="369" t="s">
        <v>72</v>
      </c>
      <c r="K10" s="363" t="s">
        <v>485</v>
      </c>
      <c r="L10" s="370" t="s">
        <v>486</v>
      </c>
      <c r="M10" s="364"/>
      <c r="N10" s="364"/>
      <c r="O10" s="364"/>
      <c r="P10" s="360"/>
      <c r="Q10" s="360"/>
      <c r="R10" s="360"/>
      <c r="S10" s="365"/>
      <c r="T10" s="362">
        <v>2</v>
      </c>
      <c r="U10" s="371">
        <v>906.25</v>
      </c>
      <c r="V10" s="366">
        <v>1</v>
      </c>
      <c r="W10" s="371">
        <v>302.08</v>
      </c>
      <c r="X10" s="362">
        <v>2.5</v>
      </c>
      <c r="Y10" s="377">
        <v>2114.58</v>
      </c>
      <c r="Z10" s="378">
        <v>2114.58</v>
      </c>
      <c r="AA10" s="367"/>
      <c r="AB10" s="5"/>
      <c r="AC10" s="5"/>
      <c r="AD10" s="5"/>
    </row>
    <row r="11" spans="1:30" ht="68.25" customHeight="1" x14ac:dyDescent="0.25">
      <c r="A11" s="363" t="s">
        <v>69</v>
      </c>
      <c r="B11" s="363" t="s">
        <v>70</v>
      </c>
      <c r="C11" s="374" t="s">
        <v>356</v>
      </c>
      <c r="D11" s="368"/>
      <c r="E11" s="375" t="s">
        <v>78</v>
      </c>
      <c r="F11" s="380" t="s">
        <v>488</v>
      </c>
      <c r="G11" s="376"/>
      <c r="H11" s="369" t="s">
        <v>311</v>
      </c>
      <c r="I11" s="363" t="s">
        <v>71</v>
      </c>
      <c r="J11" s="369" t="s">
        <v>72</v>
      </c>
      <c r="K11" s="363" t="s">
        <v>485</v>
      </c>
      <c r="L11" s="370" t="s">
        <v>486</v>
      </c>
      <c r="M11" s="364"/>
      <c r="N11" s="364"/>
      <c r="O11" s="364"/>
      <c r="P11" s="360"/>
      <c r="Q11" s="360"/>
      <c r="R11" s="360"/>
      <c r="S11" s="365"/>
      <c r="T11" s="362">
        <v>3</v>
      </c>
      <c r="U11" s="371">
        <v>906.25</v>
      </c>
      <c r="V11" s="366">
        <v>1</v>
      </c>
      <c r="W11" s="371">
        <v>302.08</v>
      </c>
      <c r="X11" s="362">
        <v>3.5</v>
      </c>
      <c r="Y11" s="377">
        <v>3020.83</v>
      </c>
      <c r="Z11" s="378">
        <v>3020.83</v>
      </c>
      <c r="AA11" s="367"/>
      <c r="AB11" s="5"/>
      <c r="AC11" s="5"/>
      <c r="AD11" s="5"/>
    </row>
    <row r="12" spans="1:30" ht="68.25" customHeight="1" x14ac:dyDescent="0.25">
      <c r="A12" s="363" t="s">
        <v>69</v>
      </c>
      <c r="B12" s="363" t="s">
        <v>70</v>
      </c>
      <c r="C12" s="374" t="s">
        <v>489</v>
      </c>
      <c r="D12" s="368"/>
      <c r="E12" s="379" t="s">
        <v>77</v>
      </c>
      <c r="F12" s="380" t="s">
        <v>490</v>
      </c>
      <c r="G12" s="376"/>
      <c r="H12" s="369" t="s">
        <v>311</v>
      </c>
      <c r="I12" s="363" t="s">
        <v>71</v>
      </c>
      <c r="J12" s="369" t="s">
        <v>72</v>
      </c>
      <c r="K12" s="363" t="s">
        <v>491</v>
      </c>
      <c r="L12" s="370" t="s">
        <v>492</v>
      </c>
      <c r="M12" s="364"/>
      <c r="N12" s="364"/>
      <c r="O12" s="364"/>
      <c r="P12" s="360"/>
      <c r="Q12" s="360"/>
      <c r="R12" s="360"/>
      <c r="S12" s="365"/>
      <c r="T12" s="362">
        <v>0</v>
      </c>
      <c r="U12" s="371">
        <v>0</v>
      </c>
      <c r="V12" s="366">
        <v>1</v>
      </c>
      <c r="W12" s="371">
        <v>94</v>
      </c>
      <c r="X12" s="362">
        <v>0.5</v>
      </c>
      <c r="Y12" s="377">
        <v>94</v>
      </c>
      <c r="Z12" s="378">
        <v>94</v>
      </c>
      <c r="AA12" s="367"/>
      <c r="AB12" s="5"/>
      <c r="AC12" s="5"/>
      <c r="AD12" s="5"/>
    </row>
    <row r="13" spans="1:30" ht="25.5" x14ac:dyDescent="0.25">
      <c r="A13" s="363" t="s">
        <v>69</v>
      </c>
      <c r="B13" s="363" t="s">
        <v>70</v>
      </c>
      <c r="C13" s="374" t="s">
        <v>493</v>
      </c>
      <c r="D13" s="368"/>
      <c r="E13" s="375" t="s">
        <v>78</v>
      </c>
      <c r="F13" s="380" t="s">
        <v>490</v>
      </c>
      <c r="G13" s="376"/>
      <c r="H13" s="369" t="s">
        <v>311</v>
      </c>
      <c r="I13" s="363" t="s">
        <v>71</v>
      </c>
      <c r="J13" s="369" t="s">
        <v>72</v>
      </c>
      <c r="K13" s="363" t="s">
        <v>491</v>
      </c>
      <c r="L13" s="370" t="s">
        <v>492</v>
      </c>
      <c r="M13" s="364"/>
      <c r="N13" s="364"/>
      <c r="O13" s="364"/>
      <c r="P13" s="360"/>
      <c r="Q13" s="360"/>
      <c r="R13" s="360"/>
      <c r="S13" s="365"/>
      <c r="T13" s="362">
        <v>0</v>
      </c>
      <c r="U13" s="371">
        <v>0</v>
      </c>
      <c r="V13" s="366">
        <v>1</v>
      </c>
      <c r="W13" s="371">
        <v>302.08</v>
      </c>
      <c r="X13" s="362">
        <v>0.5</v>
      </c>
      <c r="Y13" s="377">
        <v>302.08</v>
      </c>
      <c r="Z13" s="378">
        <v>302.08</v>
      </c>
      <c r="AA13" s="367"/>
      <c r="AB13" s="9"/>
      <c r="AC13" s="9"/>
    </row>
    <row r="14" spans="1:30" ht="25.5" x14ac:dyDescent="0.25">
      <c r="A14" s="363" t="s">
        <v>69</v>
      </c>
      <c r="B14" s="363" t="s">
        <v>70</v>
      </c>
      <c r="C14" s="374" t="s">
        <v>494</v>
      </c>
      <c r="D14" s="368"/>
      <c r="E14" s="372" t="s">
        <v>78</v>
      </c>
      <c r="F14" s="381" t="s">
        <v>495</v>
      </c>
      <c r="G14" s="361"/>
      <c r="H14" s="369" t="s">
        <v>311</v>
      </c>
      <c r="I14" s="363" t="s">
        <v>71</v>
      </c>
      <c r="J14" s="369" t="s">
        <v>72</v>
      </c>
      <c r="K14" s="363" t="s">
        <v>71</v>
      </c>
      <c r="L14" s="370" t="s">
        <v>496</v>
      </c>
      <c r="M14" s="364"/>
      <c r="N14" s="364"/>
      <c r="O14" s="364"/>
      <c r="P14" s="360"/>
      <c r="Q14" s="360"/>
      <c r="R14" s="360"/>
      <c r="S14" s="365"/>
      <c r="T14" s="362">
        <v>1</v>
      </c>
      <c r="U14" s="371">
        <v>604.16999999999996</v>
      </c>
      <c r="V14" s="366">
        <v>0</v>
      </c>
      <c r="W14" s="371">
        <v>0</v>
      </c>
      <c r="X14" s="362">
        <v>1</v>
      </c>
      <c r="Y14" s="377">
        <v>604.16999999999996</v>
      </c>
      <c r="Z14" s="378">
        <v>604.16999999999996</v>
      </c>
      <c r="AA14" s="367"/>
      <c r="AB14" s="9"/>
      <c r="AC14" s="9"/>
    </row>
    <row r="15" spans="1:30" ht="25.5" x14ac:dyDescent="0.25">
      <c r="A15" s="363" t="s">
        <v>69</v>
      </c>
      <c r="B15" s="363" t="s">
        <v>70</v>
      </c>
      <c r="C15" s="374" t="s">
        <v>497</v>
      </c>
      <c r="D15" s="368"/>
      <c r="E15" s="372" t="s">
        <v>78</v>
      </c>
      <c r="F15" s="382" t="s">
        <v>495</v>
      </c>
      <c r="G15" s="361"/>
      <c r="H15" s="369" t="s">
        <v>311</v>
      </c>
      <c r="I15" s="363" t="s">
        <v>71</v>
      </c>
      <c r="J15" s="369" t="s">
        <v>72</v>
      </c>
      <c r="K15" s="363" t="s">
        <v>71</v>
      </c>
      <c r="L15" s="370" t="s">
        <v>496</v>
      </c>
      <c r="M15" s="364"/>
      <c r="N15" s="364"/>
      <c r="O15" s="364"/>
      <c r="P15" s="360"/>
      <c r="Q15" s="360"/>
      <c r="R15" s="360"/>
      <c r="S15" s="365"/>
      <c r="T15" s="362">
        <v>1</v>
      </c>
      <c r="U15" s="371">
        <v>604.16999999999996</v>
      </c>
      <c r="V15" s="366">
        <v>0</v>
      </c>
      <c r="W15" s="371">
        <v>0</v>
      </c>
      <c r="X15" s="362">
        <v>1</v>
      </c>
      <c r="Y15" s="377">
        <v>604.16999999999996</v>
      </c>
      <c r="Z15" s="378">
        <v>604.16999999999996</v>
      </c>
      <c r="AA15" s="367"/>
      <c r="AB15" s="9"/>
      <c r="AC15" s="9"/>
    </row>
    <row r="16" spans="1:30" ht="25.5" x14ac:dyDescent="0.25">
      <c r="A16" s="363" t="s">
        <v>69</v>
      </c>
      <c r="B16" s="363" t="s">
        <v>70</v>
      </c>
      <c r="C16" s="374" t="s">
        <v>362</v>
      </c>
      <c r="D16" s="368"/>
      <c r="E16" s="372" t="s">
        <v>78</v>
      </c>
      <c r="F16" s="382" t="s">
        <v>498</v>
      </c>
      <c r="G16" s="361"/>
      <c r="H16" s="369" t="s">
        <v>311</v>
      </c>
      <c r="I16" s="363" t="s">
        <v>71</v>
      </c>
      <c r="J16" s="369" t="s">
        <v>72</v>
      </c>
      <c r="K16" s="363" t="s">
        <v>79</v>
      </c>
      <c r="L16" s="370" t="s">
        <v>75</v>
      </c>
      <c r="M16" s="364"/>
      <c r="N16" s="364"/>
      <c r="O16" s="364"/>
      <c r="P16" s="360"/>
      <c r="Q16" s="360"/>
      <c r="R16" s="360"/>
      <c r="S16" s="365"/>
      <c r="T16" s="362">
        <v>4</v>
      </c>
      <c r="U16" s="371">
        <v>906.25</v>
      </c>
      <c r="V16" s="366">
        <v>1</v>
      </c>
      <c r="W16" s="371">
        <v>302.08</v>
      </c>
      <c r="X16" s="362">
        <v>4.5</v>
      </c>
      <c r="Y16" s="377">
        <v>3927.08</v>
      </c>
      <c r="Z16" s="378">
        <v>3927.08</v>
      </c>
      <c r="AA16" s="367"/>
      <c r="AB16" s="9"/>
      <c r="AC16" s="9"/>
    </row>
    <row r="17" spans="1:30" ht="63.75" x14ac:dyDescent="0.25">
      <c r="A17" s="363" t="s">
        <v>69</v>
      </c>
      <c r="B17" s="363" t="s">
        <v>70</v>
      </c>
      <c r="C17" s="374" t="s">
        <v>483</v>
      </c>
      <c r="D17" s="368"/>
      <c r="E17" s="372" t="s">
        <v>78</v>
      </c>
      <c r="F17" s="383" t="s">
        <v>499</v>
      </c>
      <c r="G17" s="361"/>
      <c r="H17" s="369" t="s">
        <v>311</v>
      </c>
      <c r="I17" s="363" t="s">
        <v>71</v>
      </c>
      <c r="J17" s="369" t="s">
        <v>72</v>
      </c>
      <c r="K17" s="363" t="s">
        <v>500</v>
      </c>
      <c r="L17" s="370" t="s">
        <v>501</v>
      </c>
      <c r="M17" s="364"/>
      <c r="N17" s="364"/>
      <c r="O17" s="364"/>
      <c r="P17" s="360"/>
      <c r="Q17" s="360"/>
      <c r="R17" s="360"/>
      <c r="S17" s="365"/>
      <c r="T17" s="362">
        <v>0</v>
      </c>
      <c r="U17" s="371">
        <v>0</v>
      </c>
      <c r="V17" s="366">
        <v>1</v>
      </c>
      <c r="W17" s="371">
        <v>302.08</v>
      </c>
      <c r="X17" s="362">
        <v>0.5</v>
      </c>
      <c r="Y17" s="377">
        <v>302.08</v>
      </c>
      <c r="Z17" s="378">
        <v>302.08</v>
      </c>
      <c r="AA17" s="367"/>
      <c r="AB17" s="9"/>
      <c r="AC17" s="9"/>
    </row>
    <row r="18" spans="1:30" ht="38.25" x14ac:dyDescent="0.25">
      <c r="A18" s="363" t="s">
        <v>69</v>
      </c>
      <c r="B18" s="363" t="s">
        <v>70</v>
      </c>
      <c r="C18" s="374" t="s">
        <v>502</v>
      </c>
      <c r="D18" s="373"/>
      <c r="E18" s="375" t="s">
        <v>77</v>
      </c>
      <c r="F18" s="380" t="s">
        <v>503</v>
      </c>
      <c r="G18" s="376"/>
      <c r="H18" s="369" t="s">
        <v>504</v>
      </c>
      <c r="I18" s="363" t="s">
        <v>71</v>
      </c>
      <c r="J18" s="369" t="s">
        <v>72</v>
      </c>
      <c r="K18" s="363" t="s">
        <v>71</v>
      </c>
      <c r="L18" s="370" t="s">
        <v>130</v>
      </c>
      <c r="M18" s="364"/>
      <c r="N18" s="364"/>
      <c r="O18" s="364"/>
      <c r="P18" s="360"/>
      <c r="Q18" s="360"/>
      <c r="R18" s="360"/>
      <c r="S18" s="365"/>
      <c r="T18" s="362">
        <v>0</v>
      </c>
      <c r="U18" s="371">
        <v>0</v>
      </c>
      <c r="V18" s="366">
        <v>1</v>
      </c>
      <c r="W18" s="371">
        <v>57</v>
      </c>
      <c r="X18" s="362">
        <v>0.5</v>
      </c>
      <c r="Y18" s="377">
        <v>57</v>
      </c>
      <c r="Z18" s="378">
        <v>57</v>
      </c>
      <c r="AA18" s="367"/>
      <c r="AB18" s="9"/>
      <c r="AC18" s="9"/>
      <c r="AD18" s="9"/>
    </row>
    <row r="19" spans="1:30" ht="38.25" x14ac:dyDescent="0.25">
      <c r="A19" s="363" t="s">
        <v>69</v>
      </c>
      <c r="B19" s="363" t="s">
        <v>70</v>
      </c>
      <c r="C19" s="374" t="s">
        <v>502</v>
      </c>
      <c r="D19" s="372"/>
      <c r="E19" s="375" t="s">
        <v>77</v>
      </c>
      <c r="F19" s="380" t="s">
        <v>505</v>
      </c>
      <c r="G19" s="376"/>
      <c r="H19" s="369" t="s">
        <v>504</v>
      </c>
      <c r="I19" s="363" t="s">
        <v>71</v>
      </c>
      <c r="J19" s="369" t="s">
        <v>72</v>
      </c>
      <c r="K19" s="363" t="s">
        <v>71</v>
      </c>
      <c r="L19" s="370" t="s">
        <v>506</v>
      </c>
      <c r="M19" s="364"/>
      <c r="N19" s="364"/>
      <c r="O19" s="364"/>
      <c r="P19" s="360"/>
      <c r="Q19" s="360"/>
      <c r="R19" s="360"/>
      <c r="S19" s="365"/>
      <c r="T19" s="362">
        <v>0</v>
      </c>
      <c r="U19" s="371">
        <v>0</v>
      </c>
      <c r="V19" s="366">
        <v>1</v>
      </c>
      <c r="W19" s="371">
        <v>57</v>
      </c>
      <c r="X19" s="362">
        <v>0.5</v>
      </c>
      <c r="Y19" s="377">
        <v>57</v>
      </c>
      <c r="Z19" s="378">
        <v>57</v>
      </c>
      <c r="AA19" s="367"/>
      <c r="AB19" s="9"/>
      <c r="AC19" s="9"/>
    </row>
    <row r="20" spans="1:30" ht="28.5" x14ac:dyDescent="0.25">
      <c r="A20" s="363" t="s">
        <v>69</v>
      </c>
      <c r="B20" s="354" t="s">
        <v>365</v>
      </c>
      <c r="C20" s="341" t="s">
        <v>507</v>
      </c>
      <c r="D20" s="358" t="s">
        <v>508</v>
      </c>
      <c r="E20" s="344" t="s">
        <v>78</v>
      </c>
      <c r="F20" s="342" t="s">
        <v>509</v>
      </c>
      <c r="G20" s="359"/>
      <c r="H20" s="353" t="s">
        <v>311</v>
      </c>
      <c r="I20" s="343" t="s">
        <v>71</v>
      </c>
      <c r="J20" s="353" t="s">
        <v>72</v>
      </c>
      <c r="K20" s="349" t="s">
        <v>510</v>
      </c>
      <c r="L20" s="399" t="s">
        <v>511</v>
      </c>
      <c r="M20" s="348"/>
      <c r="N20" s="348"/>
      <c r="O20" s="348"/>
      <c r="P20" s="348"/>
      <c r="Q20" s="348"/>
      <c r="R20" s="348"/>
      <c r="S20" s="348"/>
      <c r="T20" s="345">
        <v>4</v>
      </c>
      <c r="U20" s="351">
        <v>906.25</v>
      </c>
      <c r="V20" s="357">
        <v>1</v>
      </c>
      <c r="W20" s="351">
        <v>302.08</v>
      </c>
      <c r="X20" s="358">
        <v>4.5</v>
      </c>
      <c r="Y20" s="352">
        <v>3927.08</v>
      </c>
      <c r="Z20" s="348"/>
      <c r="AA20" s="348"/>
      <c r="AB20" s="9"/>
      <c r="AC20" s="9"/>
    </row>
    <row r="21" spans="1:30" ht="38.25" x14ac:dyDescent="0.25">
      <c r="A21" s="363" t="s">
        <v>69</v>
      </c>
      <c r="B21" s="354" t="s">
        <v>365</v>
      </c>
      <c r="C21" s="341" t="s">
        <v>512</v>
      </c>
      <c r="D21" s="358" t="s">
        <v>513</v>
      </c>
      <c r="E21" s="344" t="s">
        <v>78</v>
      </c>
      <c r="F21" s="342" t="s">
        <v>514</v>
      </c>
      <c r="G21" s="359"/>
      <c r="H21" s="353" t="s">
        <v>311</v>
      </c>
      <c r="I21" s="343" t="s">
        <v>71</v>
      </c>
      <c r="J21" s="353" t="s">
        <v>72</v>
      </c>
      <c r="K21" s="355" t="s">
        <v>515</v>
      </c>
      <c r="L21" s="350" t="s">
        <v>516</v>
      </c>
      <c r="M21" s="348"/>
      <c r="N21" s="348"/>
      <c r="O21" s="348"/>
      <c r="P21" s="348"/>
      <c r="Q21" s="348"/>
      <c r="R21" s="348"/>
      <c r="S21" s="348"/>
      <c r="T21" s="345">
        <v>2</v>
      </c>
      <c r="U21" s="351">
        <v>906.25</v>
      </c>
      <c r="V21" s="357">
        <v>1</v>
      </c>
      <c r="W21" s="351">
        <v>302.08</v>
      </c>
      <c r="X21" s="358">
        <v>2.5</v>
      </c>
      <c r="Y21" s="352">
        <v>3020.83</v>
      </c>
      <c r="Z21" s="348"/>
      <c r="AA21" s="348"/>
      <c r="AB21" s="9"/>
      <c r="AC21" s="9"/>
    </row>
    <row r="22" spans="1:30" ht="25.5" x14ac:dyDescent="0.25">
      <c r="A22" s="363" t="s">
        <v>69</v>
      </c>
      <c r="B22" s="354" t="s">
        <v>365</v>
      </c>
      <c r="C22" s="347" t="s">
        <v>517</v>
      </c>
      <c r="D22" s="358" t="s">
        <v>518</v>
      </c>
      <c r="E22" s="344" t="s">
        <v>78</v>
      </c>
      <c r="F22" s="342" t="s">
        <v>519</v>
      </c>
      <c r="G22" s="359"/>
      <c r="H22" s="353" t="s">
        <v>311</v>
      </c>
      <c r="I22" s="343" t="s">
        <v>71</v>
      </c>
      <c r="J22" s="353" t="s">
        <v>72</v>
      </c>
      <c r="K22" s="355" t="s">
        <v>515</v>
      </c>
      <c r="L22" s="350" t="s">
        <v>516</v>
      </c>
      <c r="M22" s="348"/>
      <c r="N22" s="348"/>
      <c r="O22" s="348"/>
      <c r="P22" s="348"/>
      <c r="Q22" s="348"/>
      <c r="R22" s="348"/>
      <c r="S22" s="348"/>
      <c r="T22" s="345">
        <v>2</v>
      </c>
      <c r="U22" s="351">
        <v>906.25</v>
      </c>
      <c r="V22" s="357">
        <v>1</v>
      </c>
      <c r="W22" s="351">
        <v>302.08</v>
      </c>
      <c r="X22" s="358">
        <v>2.5</v>
      </c>
      <c r="Y22" s="352">
        <v>2114.58</v>
      </c>
      <c r="Z22" s="348"/>
      <c r="AA22" s="348"/>
      <c r="AB22" s="9"/>
      <c r="AC22" s="9"/>
    </row>
    <row r="23" spans="1:30" ht="15.75" x14ac:dyDescent="0.25">
      <c r="A23" s="363" t="s">
        <v>69</v>
      </c>
      <c r="B23" s="354" t="s">
        <v>365</v>
      </c>
      <c r="C23" s="347" t="s">
        <v>520</v>
      </c>
      <c r="D23" s="358" t="s">
        <v>521</v>
      </c>
      <c r="E23" s="344" t="s">
        <v>78</v>
      </c>
      <c r="F23" s="342" t="s">
        <v>522</v>
      </c>
      <c r="G23" s="359"/>
      <c r="H23" s="353" t="s">
        <v>311</v>
      </c>
      <c r="I23" s="343" t="s">
        <v>71</v>
      </c>
      <c r="J23" s="353" t="s">
        <v>72</v>
      </c>
      <c r="K23" s="355" t="s">
        <v>515</v>
      </c>
      <c r="L23" s="350" t="s">
        <v>516</v>
      </c>
      <c r="M23" s="348"/>
      <c r="N23" s="348"/>
      <c r="O23" s="348"/>
      <c r="P23" s="348"/>
      <c r="Q23" s="348"/>
      <c r="R23" s="348"/>
      <c r="S23" s="348"/>
      <c r="T23" s="345">
        <v>3</v>
      </c>
      <c r="U23" s="351">
        <v>906.25</v>
      </c>
      <c r="V23" s="357">
        <v>1</v>
      </c>
      <c r="W23" s="351">
        <v>302.08</v>
      </c>
      <c r="X23" s="358">
        <v>3.5</v>
      </c>
      <c r="Y23" s="352">
        <v>3020.83</v>
      </c>
      <c r="Z23" s="348"/>
      <c r="AA23" s="348"/>
      <c r="AB23" s="9"/>
      <c r="AC23" s="9"/>
    </row>
    <row r="24" spans="1:30" ht="25.5" x14ac:dyDescent="0.25">
      <c r="A24" s="363" t="s">
        <v>69</v>
      </c>
      <c r="B24" s="354" t="s">
        <v>365</v>
      </c>
      <c r="C24" s="347" t="s">
        <v>523</v>
      </c>
      <c r="D24" s="358" t="s">
        <v>524</v>
      </c>
      <c r="E24" s="344" t="s">
        <v>77</v>
      </c>
      <c r="F24" s="342" t="s">
        <v>525</v>
      </c>
      <c r="G24" s="359"/>
      <c r="H24" s="353" t="s">
        <v>311</v>
      </c>
      <c r="I24" s="343" t="s">
        <v>71</v>
      </c>
      <c r="J24" s="353" t="s">
        <v>72</v>
      </c>
      <c r="K24" s="355" t="s">
        <v>500</v>
      </c>
      <c r="L24" s="350" t="s">
        <v>526</v>
      </c>
      <c r="M24" s="348"/>
      <c r="N24" s="348"/>
      <c r="O24" s="348"/>
      <c r="P24" s="348"/>
      <c r="Q24" s="348"/>
      <c r="R24" s="348"/>
      <c r="S24" s="348"/>
      <c r="T24" s="355">
        <v>3</v>
      </c>
      <c r="U24" s="350">
        <v>313.27999999999997</v>
      </c>
      <c r="V24" s="355">
        <v>1</v>
      </c>
      <c r="W24" s="350">
        <v>94</v>
      </c>
      <c r="X24" s="358">
        <v>3.5</v>
      </c>
      <c r="Y24" s="384">
        <v>1033.8399999999999</v>
      </c>
      <c r="Z24" s="348"/>
      <c r="AA24" s="348"/>
      <c r="AB24" s="9"/>
      <c r="AC24" s="9"/>
    </row>
    <row r="25" spans="1:30" ht="25.5" x14ac:dyDescent="0.25">
      <c r="A25" s="363" t="s">
        <v>69</v>
      </c>
      <c r="B25" s="354" t="s">
        <v>365</v>
      </c>
      <c r="C25" s="341" t="s">
        <v>527</v>
      </c>
      <c r="D25" s="358" t="s">
        <v>528</v>
      </c>
      <c r="E25" s="344" t="s">
        <v>77</v>
      </c>
      <c r="F25" s="342" t="s">
        <v>525</v>
      </c>
      <c r="G25" s="359"/>
      <c r="H25" s="353" t="s">
        <v>311</v>
      </c>
      <c r="I25" s="343" t="s">
        <v>71</v>
      </c>
      <c r="J25" s="353" t="s">
        <v>72</v>
      </c>
      <c r="K25" s="355" t="s">
        <v>500</v>
      </c>
      <c r="L25" s="350" t="s">
        <v>526</v>
      </c>
      <c r="M25" s="348"/>
      <c r="N25" s="348"/>
      <c r="O25" s="348"/>
      <c r="P25" s="348"/>
      <c r="Q25" s="348"/>
      <c r="R25" s="348"/>
      <c r="S25" s="348"/>
      <c r="T25" s="355">
        <v>3</v>
      </c>
      <c r="U25" s="350">
        <v>424.22</v>
      </c>
      <c r="V25" s="355">
        <v>1</v>
      </c>
      <c r="W25" s="350">
        <v>127.26</v>
      </c>
      <c r="X25" s="358">
        <v>3.5</v>
      </c>
      <c r="Y25" s="384">
        <v>1399.92</v>
      </c>
      <c r="Z25" s="348"/>
      <c r="AA25" s="348"/>
      <c r="AB25" s="9"/>
      <c r="AC25" s="9"/>
    </row>
    <row r="26" spans="1:30" ht="38.25" x14ac:dyDescent="0.25">
      <c r="A26" s="363" t="s">
        <v>69</v>
      </c>
      <c r="B26" s="354" t="s">
        <v>365</v>
      </c>
      <c r="C26" s="341" t="s">
        <v>529</v>
      </c>
      <c r="D26" s="358" t="s">
        <v>530</v>
      </c>
      <c r="E26" s="344" t="s">
        <v>78</v>
      </c>
      <c r="F26" s="342" t="s">
        <v>531</v>
      </c>
      <c r="G26" s="359"/>
      <c r="H26" s="353" t="s">
        <v>311</v>
      </c>
      <c r="I26" s="343" t="s">
        <v>71</v>
      </c>
      <c r="J26" s="353" t="s">
        <v>72</v>
      </c>
      <c r="K26" s="355" t="s">
        <v>515</v>
      </c>
      <c r="L26" s="350" t="s">
        <v>516</v>
      </c>
      <c r="M26" s="348"/>
      <c r="N26" s="348"/>
      <c r="O26" s="348"/>
      <c r="P26" s="348"/>
      <c r="Q26" s="348"/>
      <c r="R26" s="348"/>
      <c r="S26" s="348"/>
      <c r="T26" s="345">
        <v>2</v>
      </c>
      <c r="U26" s="351">
        <v>906.25</v>
      </c>
      <c r="V26" s="357">
        <v>1</v>
      </c>
      <c r="W26" s="351">
        <v>302.08</v>
      </c>
      <c r="X26" s="358">
        <v>2.5</v>
      </c>
      <c r="Y26" s="352">
        <v>2114.58</v>
      </c>
      <c r="Z26" s="348"/>
      <c r="AA26" s="348"/>
      <c r="AB26" s="9"/>
      <c r="AC26" s="9"/>
    </row>
    <row r="27" spans="1:30" ht="38.25" x14ac:dyDescent="0.25">
      <c r="A27" s="363" t="s">
        <v>69</v>
      </c>
      <c r="B27" s="354" t="s">
        <v>365</v>
      </c>
      <c r="C27" s="341" t="s">
        <v>532</v>
      </c>
      <c r="D27" s="358" t="s">
        <v>533</v>
      </c>
      <c r="E27" s="344" t="s">
        <v>78</v>
      </c>
      <c r="F27" s="342" t="s">
        <v>534</v>
      </c>
      <c r="G27" s="359"/>
      <c r="H27" s="353" t="s">
        <v>311</v>
      </c>
      <c r="I27" s="343" t="s">
        <v>71</v>
      </c>
      <c r="J27" s="353" t="s">
        <v>72</v>
      </c>
      <c r="K27" s="355" t="s">
        <v>515</v>
      </c>
      <c r="L27" s="350" t="s">
        <v>516</v>
      </c>
      <c r="M27" s="348"/>
      <c r="N27" s="348"/>
      <c r="O27" s="348"/>
      <c r="P27" s="348"/>
      <c r="Q27" s="348"/>
      <c r="R27" s="348"/>
      <c r="S27" s="348"/>
      <c r="T27" s="345">
        <v>3</v>
      </c>
      <c r="U27" s="351">
        <v>906.25</v>
      </c>
      <c r="V27" s="357">
        <v>1</v>
      </c>
      <c r="W27" s="351">
        <v>302.08</v>
      </c>
      <c r="X27" s="358">
        <v>3.5</v>
      </c>
      <c r="Y27" s="352">
        <v>3020.83</v>
      </c>
      <c r="Z27" s="348"/>
      <c r="AA27" s="348"/>
      <c r="AB27" s="9"/>
      <c r="AC27" s="9"/>
    </row>
    <row r="28" spans="1:30" ht="38.25" x14ac:dyDescent="0.25">
      <c r="A28" s="363" t="s">
        <v>69</v>
      </c>
      <c r="B28" s="354" t="s">
        <v>365</v>
      </c>
      <c r="C28" s="341" t="s">
        <v>535</v>
      </c>
      <c r="D28" s="358" t="s">
        <v>536</v>
      </c>
      <c r="E28" s="344" t="s">
        <v>78</v>
      </c>
      <c r="F28" s="342" t="s">
        <v>534</v>
      </c>
      <c r="G28" s="359"/>
      <c r="H28" s="353" t="s">
        <v>311</v>
      </c>
      <c r="I28" s="343" t="s">
        <v>71</v>
      </c>
      <c r="J28" s="353" t="s">
        <v>72</v>
      </c>
      <c r="K28" s="355" t="s">
        <v>515</v>
      </c>
      <c r="L28" s="350" t="s">
        <v>516</v>
      </c>
      <c r="M28" s="348"/>
      <c r="N28" s="348"/>
      <c r="O28" s="348"/>
      <c r="P28" s="348"/>
      <c r="Q28" s="348"/>
      <c r="R28" s="348"/>
      <c r="S28" s="348"/>
      <c r="T28" s="345">
        <v>3</v>
      </c>
      <c r="U28" s="351">
        <v>906.25</v>
      </c>
      <c r="V28" s="357">
        <v>1</v>
      </c>
      <c r="W28" s="351">
        <v>302.08</v>
      </c>
      <c r="X28" s="358">
        <v>3.5</v>
      </c>
      <c r="Y28" s="352">
        <v>3020.83</v>
      </c>
      <c r="Z28" s="348"/>
      <c r="AA28" s="348"/>
      <c r="AB28" s="9"/>
      <c r="AC28" s="9"/>
    </row>
    <row r="29" spans="1:30" ht="15.75" x14ac:dyDescent="0.25">
      <c r="A29" s="363" t="s">
        <v>69</v>
      </c>
      <c r="B29" s="354" t="s">
        <v>365</v>
      </c>
      <c r="C29" s="341" t="s">
        <v>479</v>
      </c>
      <c r="D29" s="358" t="s">
        <v>537</v>
      </c>
      <c r="E29" s="344" t="s">
        <v>78</v>
      </c>
      <c r="F29" s="342" t="s">
        <v>538</v>
      </c>
      <c r="G29" s="359"/>
      <c r="H29" s="353" t="s">
        <v>311</v>
      </c>
      <c r="I29" s="343" t="s">
        <v>71</v>
      </c>
      <c r="J29" s="353" t="s">
        <v>72</v>
      </c>
      <c r="K29" s="355" t="s">
        <v>539</v>
      </c>
      <c r="L29" s="427" t="s">
        <v>540</v>
      </c>
      <c r="M29" s="348"/>
      <c r="N29" s="348"/>
      <c r="O29" s="348"/>
      <c r="P29" s="348"/>
      <c r="Q29" s="348"/>
      <c r="R29" s="348"/>
      <c r="S29" s="348"/>
      <c r="T29" s="345">
        <v>4</v>
      </c>
      <c r="U29" s="351">
        <v>906.25</v>
      </c>
      <c r="V29" s="357">
        <v>1</v>
      </c>
      <c r="W29" s="351">
        <v>302.08</v>
      </c>
      <c r="X29" s="358">
        <v>4.5</v>
      </c>
      <c r="Y29" s="352">
        <v>3927.08</v>
      </c>
      <c r="Z29" s="348"/>
      <c r="AA29" s="348"/>
      <c r="AB29" s="9"/>
      <c r="AC29" s="9"/>
    </row>
    <row r="30" spans="1:30" ht="15.75" x14ac:dyDescent="0.25">
      <c r="A30" s="363" t="s">
        <v>69</v>
      </c>
      <c r="B30" s="354" t="s">
        <v>365</v>
      </c>
      <c r="C30" s="341" t="s">
        <v>541</v>
      </c>
      <c r="D30" s="358" t="s">
        <v>542</v>
      </c>
      <c r="E30" s="344" t="s">
        <v>78</v>
      </c>
      <c r="F30" s="342" t="s">
        <v>538</v>
      </c>
      <c r="G30" s="359"/>
      <c r="H30" s="353" t="s">
        <v>311</v>
      </c>
      <c r="I30" s="343" t="s">
        <v>71</v>
      </c>
      <c r="J30" s="353" t="s">
        <v>72</v>
      </c>
      <c r="K30" s="355" t="s">
        <v>539</v>
      </c>
      <c r="L30" s="427" t="s">
        <v>540</v>
      </c>
      <c r="M30" s="348"/>
      <c r="N30" s="348"/>
      <c r="O30" s="348"/>
      <c r="P30" s="348"/>
      <c r="Q30" s="348"/>
      <c r="R30" s="348"/>
      <c r="S30" s="348"/>
      <c r="T30" s="345">
        <v>4</v>
      </c>
      <c r="U30" s="351">
        <v>906.25</v>
      </c>
      <c r="V30" s="357">
        <v>1</v>
      </c>
      <c r="W30" s="351">
        <v>302.08</v>
      </c>
      <c r="X30" s="358">
        <v>4.5</v>
      </c>
      <c r="Y30" s="352">
        <v>3927.08</v>
      </c>
      <c r="Z30" s="348"/>
      <c r="AA30" s="348"/>
      <c r="AB30" s="9"/>
      <c r="AC30" s="9"/>
    </row>
    <row r="31" spans="1:30" ht="38.25" x14ac:dyDescent="0.25">
      <c r="A31" s="363" t="s">
        <v>69</v>
      </c>
      <c r="B31" s="354" t="s">
        <v>365</v>
      </c>
      <c r="C31" s="356" t="s">
        <v>487</v>
      </c>
      <c r="D31" s="358" t="s">
        <v>543</v>
      </c>
      <c r="E31" s="344" t="s">
        <v>78</v>
      </c>
      <c r="F31" s="342" t="s">
        <v>544</v>
      </c>
      <c r="G31" s="359"/>
      <c r="H31" s="353" t="s">
        <v>311</v>
      </c>
      <c r="I31" s="343" t="s">
        <v>71</v>
      </c>
      <c r="J31" s="353" t="s">
        <v>72</v>
      </c>
      <c r="K31" s="355" t="s">
        <v>79</v>
      </c>
      <c r="L31" s="428" t="s">
        <v>545</v>
      </c>
      <c r="M31" s="348"/>
      <c r="N31" s="348"/>
      <c r="O31" s="348"/>
      <c r="P31" s="348"/>
      <c r="Q31" s="348"/>
      <c r="R31" s="348"/>
      <c r="S31" s="348"/>
      <c r="T31" s="345">
        <v>0</v>
      </c>
      <c r="U31" s="351">
        <v>0</v>
      </c>
      <c r="V31" s="357">
        <v>1</v>
      </c>
      <c r="W31" s="351">
        <v>302.08</v>
      </c>
      <c r="X31" s="358">
        <v>0.5</v>
      </c>
      <c r="Y31" s="352">
        <v>302.08</v>
      </c>
      <c r="Z31" s="348"/>
      <c r="AA31" s="348"/>
      <c r="AB31" s="9"/>
      <c r="AC31" s="9"/>
    </row>
    <row r="32" spans="1:30" ht="38.25" x14ac:dyDescent="0.25">
      <c r="A32" s="363" t="s">
        <v>69</v>
      </c>
      <c r="B32" s="354" t="s">
        <v>365</v>
      </c>
      <c r="C32" s="356" t="s">
        <v>483</v>
      </c>
      <c r="D32" s="358" t="s">
        <v>546</v>
      </c>
      <c r="E32" s="344" t="s">
        <v>78</v>
      </c>
      <c r="F32" s="342" t="s">
        <v>544</v>
      </c>
      <c r="G32" s="359"/>
      <c r="H32" s="353" t="s">
        <v>311</v>
      </c>
      <c r="I32" s="343" t="s">
        <v>71</v>
      </c>
      <c r="J32" s="353" t="s">
        <v>72</v>
      </c>
      <c r="K32" s="355" t="s">
        <v>79</v>
      </c>
      <c r="L32" s="428" t="s">
        <v>545</v>
      </c>
      <c r="M32" s="348"/>
      <c r="N32" s="348"/>
      <c r="O32" s="348"/>
      <c r="P32" s="348"/>
      <c r="Q32" s="348"/>
      <c r="R32" s="348"/>
      <c r="S32" s="348"/>
      <c r="T32" s="345">
        <v>0</v>
      </c>
      <c r="U32" s="351">
        <v>0</v>
      </c>
      <c r="V32" s="357">
        <v>1</v>
      </c>
      <c r="W32" s="351">
        <v>302.08</v>
      </c>
      <c r="X32" s="358">
        <v>0.5</v>
      </c>
      <c r="Y32" s="352">
        <v>302.08</v>
      </c>
      <c r="Z32" s="348"/>
      <c r="AA32" s="348"/>
      <c r="AB32" s="9"/>
      <c r="AC32" s="9"/>
    </row>
    <row r="33" spans="1:29" ht="25.5" x14ac:dyDescent="0.25">
      <c r="A33" s="363" t="s">
        <v>69</v>
      </c>
      <c r="B33" s="33" t="s">
        <v>352</v>
      </c>
      <c r="C33" s="400" t="s">
        <v>547</v>
      </c>
      <c r="D33" s="406" t="s">
        <v>548</v>
      </c>
      <c r="E33" s="33" t="s">
        <v>96</v>
      </c>
      <c r="F33" s="35" t="s">
        <v>370</v>
      </c>
      <c r="G33" s="32"/>
      <c r="H33" s="32"/>
      <c r="I33" s="33" t="s">
        <v>71</v>
      </c>
      <c r="J33" s="36" t="s">
        <v>72</v>
      </c>
      <c r="K33" s="33" t="s">
        <v>71</v>
      </c>
      <c r="L33" s="429" t="s">
        <v>371</v>
      </c>
      <c r="M33" s="37">
        <v>46079</v>
      </c>
      <c r="N33" s="37">
        <v>46079</v>
      </c>
      <c r="O33" s="32"/>
      <c r="P33" s="32"/>
      <c r="Q33" s="38">
        <v>0</v>
      </c>
      <c r="R33" s="38">
        <v>0</v>
      </c>
      <c r="S33" s="39">
        <v>0</v>
      </c>
      <c r="T33" s="33">
        <v>0</v>
      </c>
      <c r="U33" s="40">
        <v>0</v>
      </c>
      <c r="V33" s="34">
        <v>1</v>
      </c>
      <c r="W33" s="41">
        <v>302.08</v>
      </c>
      <c r="X33" s="34">
        <v>0.5</v>
      </c>
      <c r="Y33" s="42">
        <f>( T33*U33)+(V33*W33)</f>
        <v>302.08</v>
      </c>
      <c r="Z33" s="42">
        <f>((T33*U33)+(V33*W33))</f>
        <v>302.08</v>
      </c>
      <c r="AA33" s="43" t="s">
        <v>99</v>
      </c>
      <c r="AB33" s="9"/>
      <c r="AC33" s="9"/>
    </row>
    <row r="34" spans="1:29" ht="72.75" customHeight="1" x14ac:dyDescent="0.25">
      <c r="A34" s="363" t="s">
        <v>69</v>
      </c>
      <c r="B34" s="33" t="s">
        <v>352</v>
      </c>
      <c r="C34" s="401" t="s">
        <v>116</v>
      </c>
      <c r="D34" s="78" t="s">
        <v>117</v>
      </c>
      <c r="E34" s="35" t="s">
        <v>96</v>
      </c>
      <c r="F34" s="35" t="s">
        <v>108</v>
      </c>
      <c r="G34" s="71"/>
      <c r="H34" s="35"/>
      <c r="I34" s="35" t="s">
        <v>71</v>
      </c>
      <c r="J34" s="72" t="s">
        <v>72</v>
      </c>
      <c r="K34" s="35" t="s">
        <v>71</v>
      </c>
      <c r="L34" s="430" t="s">
        <v>549</v>
      </c>
      <c r="M34" s="74">
        <v>46096</v>
      </c>
      <c r="N34" s="74">
        <v>46101</v>
      </c>
      <c r="O34" s="74"/>
      <c r="P34" s="75"/>
      <c r="Q34" s="75">
        <v>0</v>
      </c>
      <c r="R34" s="75">
        <v>0</v>
      </c>
      <c r="S34" s="76">
        <f t="shared" ref="S34:S60" si="0">Q34+R34</f>
        <v>0</v>
      </c>
      <c r="T34" s="35">
        <v>5</v>
      </c>
      <c r="U34" s="52">
        <v>604.16999999999996</v>
      </c>
      <c r="V34" s="35">
        <v>1</v>
      </c>
      <c r="W34" s="77">
        <v>302.08</v>
      </c>
      <c r="X34" s="44">
        <v>5.5</v>
      </c>
      <c r="Y34" s="54">
        <f t="shared" ref="Y34:Y41" si="1">(T34*U34)+(V34*W34)</f>
        <v>3322.93</v>
      </c>
      <c r="Z34" s="54">
        <f t="shared" ref="Z34:Z41" si="2">SUM((T34*U34)+(V34*W34))</f>
        <v>3322.93</v>
      </c>
      <c r="AA34" s="44" t="s">
        <v>99</v>
      </c>
      <c r="AB34" s="9"/>
      <c r="AC34" s="9"/>
    </row>
    <row r="35" spans="1:29" ht="63.75" x14ac:dyDescent="0.25">
      <c r="A35" s="363" t="s">
        <v>69</v>
      </c>
      <c r="B35" s="33" t="s">
        <v>352</v>
      </c>
      <c r="C35" s="401" t="s">
        <v>550</v>
      </c>
      <c r="D35" s="78" t="s">
        <v>107</v>
      </c>
      <c r="E35" s="35" t="s">
        <v>96</v>
      </c>
      <c r="F35" s="35" t="s">
        <v>108</v>
      </c>
      <c r="G35" s="71"/>
      <c r="H35" s="35"/>
      <c r="I35" s="35" t="s">
        <v>71</v>
      </c>
      <c r="J35" s="72" t="s">
        <v>72</v>
      </c>
      <c r="K35" s="35" t="s">
        <v>71</v>
      </c>
      <c r="L35" s="430" t="s">
        <v>549</v>
      </c>
      <c r="M35" s="74">
        <v>46096</v>
      </c>
      <c r="N35" s="74">
        <v>46101</v>
      </c>
      <c r="O35" s="74"/>
      <c r="P35" s="75"/>
      <c r="Q35" s="75">
        <v>0</v>
      </c>
      <c r="R35" s="75">
        <v>0</v>
      </c>
      <c r="S35" s="76">
        <f t="shared" si="0"/>
        <v>0</v>
      </c>
      <c r="T35" s="35">
        <v>5</v>
      </c>
      <c r="U35" s="52">
        <v>604.16999999999996</v>
      </c>
      <c r="V35" s="35">
        <v>1</v>
      </c>
      <c r="W35" s="77">
        <v>302.08</v>
      </c>
      <c r="X35" s="44">
        <v>5.5</v>
      </c>
      <c r="Y35" s="54">
        <f t="shared" si="1"/>
        <v>3322.93</v>
      </c>
      <c r="Z35" s="54">
        <f t="shared" si="2"/>
        <v>3322.93</v>
      </c>
      <c r="AA35" s="44" t="s">
        <v>99</v>
      </c>
      <c r="AB35" s="9"/>
      <c r="AC35" s="9"/>
    </row>
    <row r="36" spans="1:29" ht="63.75" x14ac:dyDescent="0.25">
      <c r="A36" s="363" t="s">
        <v>69</v>
      </c>
      <c r="B36" s="33" t="s">
        <v>352</v>
      </c>
      <c r="C36" s="401" t="s">
        <v>110</v>
      </c>
      <c r="D36" s="78" t="s">
        <v>111</v>
      </c>
      <c r="E36" s="35" t="s">
        <v>96</v>
      </c>
      <c r="F36" s="35" t="s">
        <v>108</v>
      </c>
      <c r="G36" s="71"/>
      <c r="H36" s="35"/>
      <c r="I36" s="35" t="s">
        <v>71</v>
      </c>
      <c r="J36" s="72" t="s">
        <v>72</v>
      </c>
      <c r="K36" s="35" t="s">
        <v>71</v>
      </c>
      <c r="L36" s="430" t="s">
        <v>549</v>
      </c>
      <c r="M36" s="74">
        <v>46096</v>
      </c>
      <c r="N36" s="74">
        <v>46101</v>
      </c>
      <c r="O36" s="74"/>
      <c r="P36" s="75"/>
      <c r="Q36" s="75">
        <v>0</v>
      </c>
      <c r="R36" s="75">
        <v>0</v>
      </c>
      <c r="S36" s="76">
        <f t="shared" si="0"/>
        <v>0</v>
      </c>
      <c r="T36" s="35">
        <v>5</v>
      </c>
      <c r="U36" s="52">
        <v>604.16999999999996</v>
      </c>
      <c r="V36" s="35">
        <v>1</v>
      </c>
      <c r="W36" s="77">
        <v>302.08</v>
      </c>
      <c r="X36" s="44">
        <v>5.5</v>
      </c>
      <c r="Y36" s="54">
        <f t="shared" si="1"/>
        <v>3322.93</v>
      </c>
      <c r="Z36" s="54">
        <f t="shared" si="2"/>
        <v>3322.93</v>
      </c>
      <c r="AA36" s="44" t="s">
        <v>99</v>
      </c>
      <c r="AB36" s="9"/>
      <c r="AC36" s="9"/>
    </row>
    <row r="37" spans="1:29" ht="63.75" x14ac:dyDescent="0.25">
      <c r="A37" s="363" t="s">
        <v>69</v>
      </c>
      <c r="B37" s="33" t="s">
        <v>352</v>
      </c>
      <c r="C37" s="71" t="s">
        <v>123</v>
      </c>
      <c r="D37" s="78" t="s">
        <v>124</v>
      </c>
      <c r="E37" s="35" t="s">
        <v>96</v>
      </c>
      <c r="F37" s="35" t="s">
        <v>108</v>
      </c>
      <c r="G37" s="71"/>
      <c r="H37" s="35"/>
      <c r="I37" s="35" t="s">
        <v>71</v>
      </c>
      <c r="J37" s="72" t="s">
        <v>72</v>
      </c>
      <c r="K37" s="35" t="s">
        <v>71</v>
      </c>
      <c r="L37" s="430" t="s">
        <v>549</v>
      </c>
      <c r="M37" s="74">
        <v>46096</v>
      </c>
      <c r="N37" s="74">
        <v>46101</v>
      </c>
      <c r="O37" s="74"/>
      <c r="P37" s="75"/>
      <c r="Q37" s="75">
        <v>0</v>
      </c>
      <c r="R37" s="75">
        <v>0</v>
      </c>
      <c r="S37" s="76">
        <f t="shared" si="0"/>
        <v>0</v>
      </c>
      <c r="T37" s="35">
        <v>5</v>
      </c>
      <c r="U37" s="52">
        <v>604.16999999999996</v>
      </c>
      <c r="V37" s="35">
        <v>1</v>
      </c>
      <c r="W37" s="77">
        <v>302.08</v>
      </c>
      <c r="X37" s="44">
        <v>5.5</v>
      </c>
      <c r="Y37" s="69">
        <f t="shared" si="1"/>
        <v>3322.93</v>
      </c>
      <c r="Z37" s="54">
        <f t="shared" si="2"/>
        <v>3322.93</v>
      </c>
      <c r="AA37" s="44" t="s">
        <v>99</v>
      </c>
      <c r="AB37" s="9"/>
      <c r="AC37" s="9"/>
    </row>
    <row r="38" spans="1:29" ht="63.75" x14ac:dyDescent="0.25">
      <c r="A38" s="363" t="s">
        <v>69</v>
      </c>
      <c r="B38" s="33" t="s">
        <v>352</v>
      </c>
      <c r="C38" s="46" t="s">
        <v>113</v>
      </c>
      <c r="D38" s="67" t="s">
        <v>114</v>
      </c>
      <c r="E38" s="44" t="s">
        <v>96</v>
      </c>
      <c r="F38" s="44" t="s">
        <v>97</v>
      </c>
      <c r="G38" s="46"/>
      <c r="H38" s="44"/>
      <c r="I38" s="44" t="s">
        <v>71</v>
      </c>
      <c r="J38" s="47" t="s">
        <v>72</v>
      </c>
      <c r="K38" s="44" t="s">
        <v>71</v>
      </c>
      <c r="L38" s="430" t="s">
        <v>549</v>
      </c>
      <c r="M38" s="49">
        <v>46096</v>
      </c>
      <c r="N38" s="49">
        <v>46101</v>
      </c>
      <c r="O38" s="49"/>
      <c r="P38" s="50"/>
      <c r="Q38" s="50">
        <v>0</v>
      </c>
      <c r="R38" s="50">
        <v>0</v>
      </c>
      <c r="S38" s="51">
        <f>Q38+R38</f>
        <v>0</v>
      </c>
      <c r="T38" s="44">
        <v>5</v>
      </c>
      <c r="U38" s="52">
        <v>604.16999999999996</v>
      </c>
      <c r="V38" s="44">
        <v>1</v>
      </c>
      <c r="W38" s="52">
        <v>302.08</v>
      </c>
      <c r="X38" s="44">
        <v>5.5</v>
      </c>
      <c r="Y38" s="54">
        <f t="shared" si="1"/>
        <v>3322.93</v>
      </c>
      <c r="Z38" s="54">
        <f t="shared" si="2"/>
        <v>3322.93</v>
      </c>
      <c r="AA38" s="44" t="s">
        <v>99</v>
      </c>
      <c r="AB38" s="9"/>
      <c r="AC38" s="9"/>
    </row>
    <row r="39" spans="1:29" ht="63.75" x14ac:dyDescent="0.25">
      <c r="A39" s="363" t="s">
        <v>69</v>
      </c>
      <c r="B39" s="33" t="s">
        <v>352</v>
      </c>
      <c r="C39" s="46" t="s">
        <v>551</v>
      </c>
      <c r="D39" s="67" t="s">
        <v>552</v>
      </c>
      <c r="E39" s="44" t="s">
        <v>96</v>
      </c>
      <c r="F39" s="44" t="s">
        <v>97</v>
      </c>
      <c r="G39" s="46"/>
      <c r="H39" s="44"/>
      <c r="I39" s="44" t="s">
        <v>71</v>
      </c>
      <c r="J39" s="47" t="s">
        <v>72</v>
      </c>
      <c r="K39" s="44" t="s">
        <v>71</v>
      </c>
      <c r="L39" s="430" t="s">
        <v>549</v>
      </c>
      <c r="M39" s="49">
        <v>46096</v>
      </c>
      <c r="N39" s="49">
        <v>46101</v>
      </c>
      <c r="O39" s="49"/>
      <c r="P39" s="50"/>
      <c r="Q39" s="50">
        <v>0</v>
      </c>
      <c r="R39" s="50">
        <v>0</v>
      </c>
      <c r="S39" s="51">
        <f>Q39+R39</f>
        <v>0</v>
      </c>
      <c r="T39" s="44">
        <v>5</v>
      </c>
      <c r="U39" s="52">
        <v>604.16999999999996</v>
      </c>
      <c r="V39" s="44">
        <v>1</v>
      </c>
      <c r="W39" s="52">
        <v>302.08</v>
      </c>
      <c r="X39" s="44">
        <v>5.5</v>
      </c>
      <c r="Y39" s="54">
        <f t="shared" si="1"/>
        <v>3322.93</v>
      </c>
      <c r="Z39" s="54">
        <f t="shared" si="2"/>
        <v>3322.93</v>
      </c>
      <c r="AA39" s="44" t="s">
        <v>99</v>
      </c>
      <c r="AB39" s="9"/>
      <c r="AC39" s="9"/>
    </row>
    <row r="40" spans="1:29" ht="63.75" x14ac:dyDescent="0.25">
      <c r="A40" s="363" t="s">
        <v>69</v>
      </c>
      <c r="B40" s="33" t="s">
        <v>352</v>
      </c>
      <c r="C40" s="46" t="s">
        <v>553</v>
      </c>
      <c r="D40" s="67" t="s">
        <v>554</v>
      </c>
      <c r="E40" s="44" t="s">
        <v>96</v>
      </c>
      <c r="F40" s="44" t="s">
        <v>97</v>
      </c>
      <c r="G40" s="46"/>
      <c r="H40" s="44"/>
      <c r="I40" s="44" t="s">
        <v>71</v>
      </c>
      <c r="J40" s="47" t="s">
        <v>72</v>
      </c>
      <c r="K40" s="44" t="s">
        <v>71</v>
      </c>
      <c r="L40" s="430" t="s">
        <v>549</v>
      </c>
      <c r="M40" s="49">
        <v>45731</v>
      </c>
      <c r="N40" s="49">
        <v>46101</v>
      </c>
      <c r="O40" s="49"/>
      <c r="P40" s="50"/>
      <c r="Q40" s="50">
        <v>0</v>
      </c>
      <c r="R40" s="50">
        <v>0</v>
      </c>
      <c r="S40" s="51">
        <f>Q40+R40</f>
        <v>0</v>
      </c>
      <c r="T40" s="44">
        <v>5</v>
      </c>
      <c r="U40" s="52">
        <v>604.16999999999996</v>
      </c>
      <c r="V40" s="44">
        <v>0</v>
      </c>
      <c r="W40" s="52">
        <v>302.08</v>
      </c>
      <c r="X40" s="44">
        <v>5</v>
      </c>
      <c r="Y40" s="54">
        <f t="shared" si="1"/>
        <v>3020.85</v>
      </c>
      <c r="Z40" s="54">
        <f t="shared" si="2"/>
        <v>3020.85</v>
      </c>
      <c r="AA40" s="44" t="s">
        <v>99</v>
      </c>
      <c r="AB40" s="9"/>
      <c r="AC40" s="9"/>
    </row>
    <row r="41" spans="1:29" ht="63.75" x14ac:dyDescent="0.25">
      <c r="A41" s="363" t="s">
        <v>69</v>
      </c>
      <c r="B41" s="33" t="s">
        <v>352</v>
      </c>
      <c r="C41" s="401" t="s">
        <v>126</v>
      </c>
      <c r="D41" s="78" t="s">
        <v>127</v>
      </c>
      <c r="E41" s="35" t="s">
        <v>96</v>
      </c>
      <c r="F41" s="35" t="s">
        <v>108</v>
      </c>
      <c r="G41" s="71"/>
      <c r="H41" s="35"/>
      <c r="I41" s="35" t="s">
        <v>71</v>
      </c>
      <c r="J41" s="72" t="s">
        <v>72</v>
      </c>
      <c r="K41" s="35" t="s">
        <v>71</v>
      </c>
      <c r="L41" s="430" t="s">
        <v>549</v>
      </c>
      <c r="M41" s="74">
        <v>45731</v>
      </c>
      <c r="N41" s="74">
        <v>45736</v>
      </c>
      <c r="O41" s="74"/>
      <c r="P41" s="75"/>
      <c r="Q41" s="75">
        <v>0</v>
      </c>
      <c r="R41" s="75">
        <v>0</v>
      </c>
      <c r="S41" s="76">
        <f t="shared" si="0"/>
        <v>0</v>
      </c>
      <c r="T41" s="35">
        <v>5</v>
      </c>
      <c r="U41" s="52">
        <v>604.16999999999996</v>
      </c>
      <c r="V41" s="35">
        <v>0</v>
      </c>
      <c r="W41" s="52">
        <v>302.08</v>
      </c>
      <c r="X41" s="44">
        <v>5</v>
      </c>
      <c r="Y41" s="54">
        <f t="shared" si="1"/>
        <v>3020.85</v>
      </c>
      <c r="Z41" s="54">
        <f t="shared" si="2"/>
        <v>3020.85</v>
      </c>
      <c r="AA41" s="44" t="s">
        <v>99</v>
      </c>
      <c r="AB41" s="9"/>
      <c r="AC41" s="9"/>
    </row>
    <row r="42" spans="1:29" ht="25.5" x14ac:dyDescent="0.25">
      <c r="A42" s="363" t="s">
        <v>69</v>
      </c>
      <c r="B42" s="33" t="s">
        <v>352</v>
      </c>
      <c r="C42" s="401" t="s">
        <v>555</v>
      </c>
      <c r="D42" s="78" t="s">
        <v>556</v>
      </c>
      <c r="E42" s="35" t="s">
        <v>557</v>
      </c>
      <c r="F42" s="35" t="s">
        <v>558</v>
      </c>
      <c r="G42" s="71"/>
      <c r="H42" s="71"/>
      <c r="I42" s="35" t="s">
        <v>71</v>
      </c>
      <c r="J42" s="72" t="s">
        <v>72</v>
      </c>
      <c r="K42" s="35" t="s">
        <v>71</v>
      </c>
      <c r="L42" s="430" t="s">
        <v>559</v>
      </c>
      <c r="M42" s="74">
        <v>46066</v>
      </c>
      <c r="N42" s="74">
        <v>46073</v>
      </c>
      <c r="O42" s="74"/>
      <c r="P42" s="75"/>
      <c r="Q42" s="75">
        <v>0</v>
      </c>
      <c r="R42" s="75">
        <v>0</v>
      </c>
      <c r="S42" s="76">
        <f t="shared" si="0"/>
        <v>0</v>
      </c>
      <c r="T42" s="35">
        <v>0</v>
      </c>
      <c r="U42" s="77">
        <v>0</v>
      </c>
      <c r="V42" s="35">
        <v>2</v>
      </c>
      <c r="W42" s="77">
        <v>55</v>
      </c>
      <c r="X42" s="35">
        <v>1</v>
      </c>
      <c r="Y42" s="42">
        <f>(T42*U42)+(V42*W42)</f>
        <v>110</v>
      </c>
      <c r="Z42" s="42">
        <f t="shared" ref="Z42:Z57" si="3">SUM((T42*U42)+(V42*W42))</f>
        <v>110</v>
      </c>
      <c r="AA42" s="35" t="s">
        <v>99</v>
      </c>
      <c r="AB42" s="9"/>
      <c r="AC42" s="9"/>
    </row>
    <row r="43" spans="1:29" ht="25.5" x14ac:dyDescent="0.25">
      <c r="A43" s="363" t="s">
        <v>69</v>
      </c>
      <c r="B43" s="33" t="s">
        <v>352</v>
      </c>
      <c r="C43" s="402" t="s">
        <v>560</v>
      </c>
      <c r="D43" s="67" t="s">
        <v>561</v>
      </c>
      <c r="E43" s="44" t="s">
        <v>557</v>
      </c>
      <c r="F43" s="44" t="s">
        <v>558</v>
      </c>
      <c r="G43" s="46"/>
      <c r="H43" s="46"/>
      <c r="I43" s="44" t="s">
        <v>71</v>
      </c>
      <c r="J43" s="47" t="s">
        <v>72</v>
      </c>
      <c r="K43" s="44" t="s">
        <v>71</v>
      </c>
      <c r="L43" s="97" t="s">
        <v>559</v>
      </c>
      <c r="M43" s="49">
        <v>46066</v>
      </c>
      <c r="N43" s="49">
        <v>46073</v>
      </c>
      <c r="O43" s="49"/>
      <c r="P43" s="50"/>
      <c r="Q43" s="50">
        <v>0</v>
      </c>
      <c r="R43" s="50">
        <v>0</v>
      </c>
      <c r="S43" s="51">
        <f t="shared" si="0"/>
        <v>0</v>
      </c>
      <c r="T43" s="44">
        <v>0</v>
      </c>
      <c r="U43" s="52">
        <v>0</v>
      </c>
      <c r="V43" s="44">
        <v>2</v>
      </c>
      <c r="W43" s="52">
        <v>55</v>
      </c>
      <c r="X43" s="44">
        <v>1</v>
      </c>
      <c r="Y43" s="54">
        <f t="shared" ref="Y43:Y57" si="4">(T43*U43)+(V43*W43)</f>
        <v>110</v>
      </c>
      <c r="Z43" s="54">
        <f t="shared" si="3"/>
        <v>110</v>
      </c>
      <c r="AA43" s="44" t="s">
        <v>99</v>
      </c>
      <c r="AB43" s="9"/>
      <c r="AC43" s="9"/>
    </row>
    <row r="44" spans="1:29" ht="25.5" x14ac:dyDescent="0.25">
      <c r="A44" s="363" t="s">
        <v>69</v>
      </c>
      <c r="B44" s="33" t="s">
        <v>352</v>
      </c>
      <c r="C44" s="403" t="s">
        <v>142</v>
      </c>
      <c r="D44" s="407" t="s">
        <v>143</v>
      </c>
      <c r="E44" s="93" t="s">
        <v>96</v>
      </c>
      <c r="F44" s="94" t="s">
        <v>108</v>
      </c>
      <c r="G44" s="95"/>
      <c r="H44" s="96"/>
      <c r="I44" s="93" t="s">
        <v>71</v>
      </c>
      <c r="J44" s="97" t="s">
        <v>72</v>
      </c>
      <c r="K44" s="93" t="s">
        <v>71</v>
      </c>
      <c r="L44" s="97" t="s">
        <v>98</v>
      </c>
      <c r="M44" s="98">
        <v>46077</v>
      </c>
      <c r="N44" s="98">
        <v>46079</v>
      </c>
      <c r="O44" s="100"/>
      <c r="P44" s="101"/>
      <c r="Q44" s="101">
        <v>0</v>
      </c>
      <c r="R44" s="101">
        <v>0</v>
      </c>
      <c r="S44" s="51">
        <f t="shared" si="0"/>
        <v>0</v>
      </c>
      <c r="T44" s="85">
        <v>2</v>
      </c>
      <c r="U44" s="52">
        <v>604.16999999999996</v>
      </c>
      <c r="V44" s="79">
        <v>1</v>
      </c>
      <c r="W44" s="52">
        <v>302.08</v>
      </c>
      <c r="X44" s="35">
        <v>2.5</v>
      </c>
      <c r="Y44" s="42">
        <f t="shared" si="4"/>
        <v>1510.4199999999998</v>
      </c>
      <c r="Z44" s="42">
        <f t="shared" si="3"/>
        <v>1510.4199999999998</v>
      </c>
      <c r="AA44" s="93" t="s">
        <v>99</v>
      </c>
      <c r="AB44" s="9"/>
      <c r="AC44" s="9"/>
    </row>
    <row r="45" spans="1:29" ht="25.5" x14ac:dyDescent="0.25">
      <c r="A45" s="363" t="s">
        <v>69</v>
      </c>
      <c r="B45" s="33" t="s">
        <v>352</v>
      </c>
      <c r="C45" s="403" t="s">
        <v>144</v>
      </c>
      <c r="D45" s="407" t="s">
        <v>145</v>
      </c>
      <c r="E45" s="93" t="s">
        <v>96</v>
      </c>
      <c r="F45" s="94" t="s">
        <v>108</v>
      </c>
      <c r="G45" s="95"/>
      <c r="H45" s="96"/>
      <c r="I45" s="93" t="s">
        <v>71</v>
      </c>
      <c r="J45" s="97" t="s">
        <v>72</v>
      </c>
      <c r="K45" s="93" t="s">
        <v>71</v>
      </c>
      <c r="L45" s="97" t="s">
        <v>98</v>
      </c>
      <c r="M45" s="98">
        <v>46077</v>
      </c>
      <c r="N45" s="98">
        <v>46079</v>
      </c>
      <c r="O45" s="100"/>
      <c r="P45" s="101"/>
      <c r="Q45" s="101">
        <v>0</v>
      </c>
      <c r="R45" s="101">
        <v>0</v>
      </c>
      <c r="S45" s="51">
        <f t="shared" si="0"/>
        <v>0</v>
      </c>
      <c r="T45" s="85">
        <v>2</v>
      </c>
      <c r="U45" s="52">
        <v>604.16999999999996</v>
      </c>
      <c r="V45" s="79">
        <v>1</v>
      </c>
      <c r="W45" s="52">
        <v>302.08</v>
      </c>
      <c r="X45" s="35">
        <v>2.5</v>
      </c>
      <c r="Y45" s="42">
        <f t="shared" si="4"/>
        <v>1510.4199999999998</v>
      </c>
      <c r="Z45" s="42">
        <f t="shared" si="3"/>
        <v>1510.4199999999998</v>
      </c>
      <c r="AA45" s="93" t="s">
        <v>99</v>
      </c>
      <c r="AB45" s="9"/>
      <c r="AC45" s="9"/>
    </row>
    <row r="46" spans="1:29" ht="25.5" x14ac:dyDescent="0.25">
      <c r="A46" s="363" t="s">
        <v>69</v>
      </c>
      <c r="B46" s="33" t="s">
        <v>352</v>
      </c>
      <c r="C46" s="403" t="s">
        <v>153</v>
      </c>
      <c r="D46" s="407" t="s">
        <v>154</v>
      </c>
      <c r="E46" s="93" t="s">
        <v>96</v>
      </c>
      <c r="F46" s="94" t="s">
        <v>108</v>
      </c>
      <c r="G46" s="95"/>
      <c r="H46" s="96"/>
      <c r="I46" s="93" t="s">
        <v>71</v>
      </c>
      <c r="J46" s="97" t="s">
        <v>72</v>
      </c>
      <c r="K46" s="93" t="s">
        <v>71</v>
      </c>
      <c r="L46" s="97" t="s">
        <v>562</v>
      </c>
      <c r="M46" s="98">
        <v>46077</v>
      </c>
      <c r="N46" s="98">
        <v>46079</v>
      </c>
      <c r="O46" s="100"/>
      <c r="P46" s="101"/>
      <c r="Q46" s="101">
        <v>0</v>
      </c>
      <c r="R46" s="101">
        <v>0</v>
      </c>
      <c r="S46" s="51">
        <f t="shared" si="0"/>
        <v>0</v>
      </c>
      <c r="T46" s="85">
        <v>2</v>
      </c>
      <c r="U46" s="52">
        <v>604.16999999999996</v>
      </c>
      <c r="V46" s="79">
        <v>1</v>
      </c>
      <c r="W46" s="52">
        <v>302.08</v>
      </c>
      <c r="X46" s="35">
        <v>2.5</v>
      </c>
      <c r="Y46" s="42">
        <f t="shared" si="4"/>
        <v>1510.4199999999998</v>
      </c>
      <c r="Z46" s="42">
        <f t="shared" si="3"/>
        <v>1510.4199999999998</v>
      </c>
      <c r="AA46" s="93" t="s">
        <v>99</v>
      </c>
      <c r="AB46" s="9"/>
      <c r="AC46" s="9"/>
    </row>
    <row r="47" spans="1:29" ht="25.5" x14ac:dyDescent="0.25">
      <c r="A47" s="363" t="s">
        <v>69</v>
      </c>
      <c r="B47" s="33" t="s">
        <v>352</v>
      </c>
      <c r="C47" s="403" t="s">
        <v>563</v>
      </c>
      <c r="D47" s="407" t="s">
        <v>163</v>
      </c>
      <c r="E47" s="93" t="s">
        <v>96</v>
      </c>
      <c r="F47" s="94" t="s">
        <v>108</v>
      </c>
      <c r="G47" s="95"/>
      <c r="H47" s="96"/>
      <c r="I47" s="93" t="s">
        <v>71</v>
      </c>
      <c r="J47" s="97" t="s">
        <v>72</v>
      </c>
      <c r="K47" s="93" t="s">
        <v>71</v>
      </c>
      <c r="L47" s="97" t="s">
        <v>98</v>
      </c>
      <c r="M47" s="98">
        <v>46077</v>
      </c>
      <c r="N47" s="98">
        <v>46079</v>
      </c>
      <c r="O47" s="100"/>
      <c r="P47" s="101"/>
      <c r="Q47" s="101">
        <v>0</v>
      </c>
      <c r="R47" s="101">
        <v>0</v>
      </c>
      <c r="S47" s="51">
        <f t="shared" si="0"/>
        <v>0</v>
      </c>
      <c r="T47" s="85">
        <v>2</v>
      </c>
      <c r="U47" s="52">
        <v>604.16999999999996</v>
      </c>
      <c r="V47" s="103">
        <v>1</v>
      </c>
      <c r="W47" s="52">
        <v>302.08</v>
      </c>
      <c r="X47" s="35">
        <v>2.5</v>
      </c>
      <c r="Y47" s="42">
        <f t="shared" si="4"/>
        <v>1510.4199999999998</v>
      </c>
      <c r="Z47" s="42">
        <f t="shared" si="3"/>
        <v>1510.4199999999998</v>
      </c>
      <c r="AA47" s="93" t="s">
        <v>99</v>
      </c>
      <c r="AB47" s="9"/>
      <c r="AC47" s="9"/>
    </row>
    <row r="48" spans="1:29" ht="25.5" x14ac:dyDescent="0.25">
      <c r="A48" s="363" t="s">
        <v>69</v>
      </c>
      <c r="B48" s="33" t="s">
        <v>352</v>
      </c>
      <c r="C48" s="401" t="s">
        <v>388</v>
      </c>
      <c r="D48" s="78" t="s">
        <v>389</v>
      </c>
      <c r="E48" s="35" t="s">
        <v>96</v>
      </c>
      <c r="F48" s="35" t="s">
        <v>108</v>
      </c>
      <c r="G48" s="71"/>
      <c r="H48" s="71"/>
      <c r="I48" s="35" t="s">
        <v>71</v>
      </c>
      <c r="J48" s="72" t="s">
        <v>72</v>
      </c>
      <c r="K48" s="35" t="s">
        <v>71</v>
      </c>
      <c r="L48" s="430" t="s">
        <v>98</v>
      </c>
      <c r="M48" s="74">
        <v>46077</v>
      </c>
      <c r="N48" s="74">
        <v>46079</v>
      </c>
      <c r="O48" s="74"/>
      <c r="P48" s="75"/>
      <c r="Q48" s="75">
        <v>0</v>
      </c>
      <c r="R48" s="75">
        <v>0</v>
      </c>
      <c r="S48" s="76">
        <f t="shared" si="0"/>
        <v>0</v>
      </c>
      <c r="T48" s="35">
        <v>2</v>
      </c>
      <c r="U48" s="77">
        <v>604.16999999999996</v>
      </c>
      <c r="V48" s="35">
        <v>1</v>
      </c>
      <c r="W48" s="77">
        <v>302.08</v>
      </c>
      <c r="X48" s="35">
        <v>2.5</v>
      </c>
      <c r="Y48" s="42">
        <f t="shared" si="4"/>
        <v>1510.4199999999998</v>
      </c>
      <c r="Z48" s="42">
        <f t="shared" si="3"/>
        <v>1510.4199999999998</v>
      </c>
      <c r="AA48" s="35" t="s">
        <v>99</v>
      </c>
      <c r="AB48" s="9"/>
      <c r="AC48" s="9"/>
    </row>
    <row r="49" spans="1:29" ht="25.5" x14ac:dyDescent="0.25">
      <c r="A49" s="363" t="s">
        <v>69</v>
      </c>
      <c r="B49" s="33" t="s">
        <v>352</v>
      </c>
      <c r="C49" s="402" t="s">
        <v>394</v>
      </c>
      <c r="D49" s="67" t="s">
        <v>395</v>
      </c>
      <c r="E49" s="44" t="s">
        <v>96</v>
      </c>
      <c r="F49" s="44" t="s">
        <v>108</v>
      </c>
      <c r="G49" s="46"/>
      <c r="H49" s="46"/>
      <c r="I49" s="44" t="s">
        <v>71</v>
      </c>
      <c r="J49" s="47" t="s">
        <v>72</v>
      </c>
      <c r="K49" s="44" t="s">
        <v>71</v>
      </c>
      <c r="L49" s="97" t="s">
        <v>98</v>
      </c>
      <c r="M49" s="49">
        <v>46077</v>
      </c>
      <c r="N49" s="49">
        <v>46079</v>
      </c>
      <c r="O49" s="49"/>
      <c r="P49" s="50"/>
      <c r="Q49" s="50">
        <v>0</v>
      </c>
      <c r="R49" s="50">
        <v>0</v>
      </c>
      <c r="S49" s="51">
        <f t="shared" si="0"/>
        <v>0</v>
      </c>
      <c r="T49" s="44">
        <v>2</v>
      </c>
      <c r="U49" s="52">
        <v>604.16999999999996</v>
      </c>
      <c r="V49" s="44">
        <v>1</v>
      </c>
      <c r="W49" s="52">
        <v>302.08</v>
      </c>
      <c r="X49" s="44">
        <v>2.5</v>
      </c>
      <c r="Y49" s="54">
        <f>(T49*U49)+(V49*W49)+SUM(AC49=(T49*U49)+(V49*W49))</f>
        <v>1510.4199999999998</v>
      </c>
      <c r="Z49" s="54">
        <f>SUM((T49*U49)+(V49*W49))</f>
        <v>1510.4199999999998</v>
      </c>
      <c r="AA49" s="44" t="s">
        <v>99</v>
      </c>
      <c r="AB49" s="9"/>
      <c r="AC49" s="9"/>
    </row>
    <row r="50" spans="1:29" ht="25.5" x14ac:dyDescent="0.25">
      <c r="A50" s="363" t="s">
        <v>69</v>
      </c>
      <c r="B50" s="33" t="s">
        <v>352</v>
      </c>
      <c r="C50" s="402" t="s">
        <v>133</v>
      </c>
      <c r="D50" s="67" t="s">
        <v>134</v>
      </c>
      <c r="E50" s="44" t="s">
        <v>96</v>
      </c>
      <c r="F50" s="44" t="s">
        <v>108</v>
      </c>
      <c r="G50" s="46"/>
      <c r="H50" s="46"/>
      <c r="I50" s="44" t="s">
        <v>71</v>
      </c>
      <c r="J50" s="47" t="s">
        <v>72</v>
      </c>
      <c r="K50" s="44" t="s">
        <v>71</v>
      </c>
      <c r="L50" s="97" t="s">
        <v>564</v>
      </c>
      <c r="M50" s="49">
        <v>46090</v>
      </c>
      <c r="N50" s="49">
        <v>46090</v>
      </c>
      <c r="O50" s="49"/>
      <c r="P50" s="50"/>
      <c r="Q50" s="50">
        <v>0</v>
      </c>
      <c r="R50" s="50">
        <v>0</v>
      </c>
      <c r="S50" s="51">
        <f t="shared" si="0"/>
        <v>0</v>
      </c>
      <c r="T50" s="44">
        <v>0</v>
      </c>
      <c r="U50" s="52">
        <v>0</v>
      </c>
      <c r="V50" s="44">
        <v>1</v>
      </c>
      <c r="W50" s="52">
        <v>302.08</v>
      </c>
      <c r="X50" s="44">
        <v>0.5</v>
      </c>
      <c r="Y50" s="42">
        <f>( T50*U50)+(V50*W50)</f>
        <v>302.08</v>
      </c>
      <c r="Z50" s="42">
        <f>((T50*U50)+(V50*W50))</f>
        <v>302.08</v>
      </c>
      <c r="AA50" s="44" t="s">
        <v>99</v>
      </c>
      <c r="AB50" s="9"/>
      <c r="AC50" s="9"/>
    </row>
    <row r="51" spans="1:29" ht="25.5" x14ac:dyDescent="0.25">
      <c r="A51" s="363" t="s">
        <v>69</v>
      </c>
      <c r="B51" s="33" t="s">
        <v>352</v>
      </c>
      <c r="C51" s="402" t="s">
        <v>565</v>
      </c>
      <c r="D51" s="67" t="s">
        <v>566</v>
      </c>
      <c r="E51" s="44" t="s">
        <v>96</v>
      </c>
      <c r="F51" s="44" t="s">
        <v>108</v>
      </c>
      <c r="G51" s="46"/>
      <c r="H51" s="46"/>
      <c r="I51" s="44" t="s">
        <v>71</v>
      </c>
      <c r="J51" s="47" t="s">
        <v>72</v>
      </c>
      <c r="K51" s="44" t="s">
        <v>71</v>
      </c>
      <c r="L51" s="97" t="s">
        <v>564</v>
      </c>
      <c r="M51" s="49">
        <v>46090</v>
      </c>
      <c r="N51" s="49">
        <v>46182</v>
      </c>
      <c r="O51" s="49"/>
      <c r="P51" s="50"/>
      <c r="Q51" s="50">
        <v>0</v>
      </c>
      <c r="R51" s="50">
        <v>0</v>
      </c>
      <c r="S51" s="51">
        <f t="shared" si="0"/>
        <v>0</v>
      </c>
      <c r="T51" s="44">
        <v>0</v>
      </c>
      <c r="U51" s="52">
        <v>0</v>
      </c>
      <c r="V51" s="44">
        <v>1</v>
      </c>
      <c r="W51" s="52">
        <v>302.08</v>
      </c>
      <c r="X51" s="44">
        <v>0.5</v>
      </c>
      <c r="Y51" s="42">
        <f t="shared" ref="Y51:Y54" si="5">( T51*U51)+(V51*W51)</f>
        <v>302.08</v>
      </c>
      <c r="Z51" s="42">
        <f t="shared" ref="Z51:Z54" si="6">((T51*U51)+(V51*W51))</f>
        <v>302.08</v>
      </c>
      <c r="AA51" s="44" t="s">
        <v>99</v>
      </c>
      <c r="AB51" s="9"/>
      <c r="AC51" s="9"/>
    </row>
    <row r="52" spans="1:29" ht="25.5" x14ac:dyDescent="0.25">
      <c r="A52" s="363" t="s">
        <v>69</v>
      </c>
      <c r="B52" s="33" t="s">
        <v>352</v>
      </c>
      <c r="C52" s="402" t="s">
        <v>563</v>
      </c>
      <c r="D52" s="67" t="s">
        <v>163</v>
      </c>
      <c r="E52" s="44" t="s">
        <v>96</v>
      </c>
      <c r="F52" s="44" t="s">
        <v>108</v>
      </c>
      <c r="G52" s="46"/>
      <c r="H52" s="46"/>
      <c r="I52" s="44" t="s">
        <v>71</v>
      </c>
      <c r="J52" s="47" t="s">
        <v>72</v>
      </c>
      <c r="K52" s="44" t="s">
        <v>71</v>
      </c>
      <c r="L52" s="97" t="s">
        <v>564</v>
      </c>
      <c r="M52" s="49">
        <v>46090</v>
      </c>
      <c r="N52" s="49">
        <v>46090</v>
      </c>
      <c r="O52" s="49"/>
      <c r="P52" s="50"/>
      <c r="Q52" s="50">
        <v>0</v>
      </c>
      <c r="R52" s="50">
        <v>0</v>
      </c>
      <c r="S52" s="51">
        <f t="shared" si="0"/>
        <v>0</v>
      </c>
      <c r="T52" s="44">
        <v>0</v>
      </c>
      <c r="U52" s="52">
        <v>0</v>
      </c>
      <c r="V52" s="44">
        <v>1</v>
      </c>
      <c r="W52" s="52">
        <v>302.08</v>
      </c>
      <c r="X52" s="44">
        <v>0.5</v>
      </c>
      <c r="Y52" s="42">
        <f t="shared" si="5"/>
        <v>302.08</v>
      </c>
      <c r="Z52" s="42">
        <f t="shared" si="6"/>
        <v>302.08</v>
      </c>
      <c r="AA52" s="44" t="s">
        <v>99</v>
      </c>
      <c r="AB52" s="9"/>
      <c r="AC52" s="9"/>
    </row>
    <row r="53" spans="1:29" ht="76.5" x14ac:dyDescent="0.25">
      <c r="A53" s="363" t="s">
        <v>69</v>
      </c>
      <c r="B53" s="33" t="s">
        <v>352</v>
      </c>
      <c r="C53" s="402" t="s">
        <v>567</v>
      </c>
      <c r="D53" s="67" t="s">
        <v>168</v>
      </c>
      <c r="E53" s="44" t="s">
        <v>96</v>
      </c>
      <c r="F53" s="44" t="s">
        <v>108</v>
      </c>
      <c r="G53" s="46"/>
      <c r="H53" s="46"/>
      <c r="I53" s="44" t="s">
        <v>71</v>
      </c>
      <c r="J53" s="47" t="s">
        <v>72</v>
      </c>
      <c r="K53" s="44" t="s">
        <v>71</v>
      </c>
      <c r="L53" s="97" t="s">
        <v>568</v>
      </c>
      <c r="M53" s="49">
        <v>46090</v>
      </c>
      <c r="N53" s="49">
        <v>46094</v>
      </c>
      <c r="O53" s="49"/>
      <c r="P53" s="50"/>
      <c r="Q53" s="50">
        <v>0</v>
      </c>
      <c r="R53" s="50">
        <v>0</v>
      </c>
      <c r="S53" s="51">
        <f t="shared" si="0"/>
        <v>0</v>
      </c>
      <c r="T53" s="44">
        <v>4</v>
      </c>
      <c r="U53" s="52">
        <v>604.16999999999996</v>
      </c>
      <c r="V53" s="44">
        <v>1</v>
      </c>
      <c r="W53" s="52">
        <v>302.08</v>
      </c>
      <c r="X53" s="44">
        <v>4.5</v>
      </c>
      <c r="Y53" s="42">
        <f t="shared" si="5"/>
        <v>2718.7599999999998</v>
      </c>
      <c r="Z53" s="42">
        <f t="shared" si="6"/>
        <v>2718.7599999999998</v>
      </c>
      <c r="AA53" s="44" t="s">
        <v>99</v>
      </c>
      <c r="AB53" s="9"/>
      <c r="AC53" s="9"/>
    </row>
    <row r="54" spans="1:29" ht="76.5" x14ac:dyDescent="0.25">
      <c r="A54" s="363" t="s">
        <v>69</v>
      </c>
      <c r="B54" s="33" t="s">
        <v>352</v>
      </c>
      <c r="C54" s="402" t="s">
        <v>164</v>
      </c>
      <c r="D54" s="67" t="s">
        <v>165</v>
      </c>
      <c r="E54" s="44" t="s">
        <v>96</v>
      </c>
      <c r="F54" s="44" t="s">
        <v>108</v>
      </c>
      <c r="G54" s="46"/>
      <c r="H54" s="46"/>
      <c r="I54" s="44" t="s">
        <v>71</v>
      </c>
      <c r="J54" s="47" t="s">
        <v>72</v>
      </c>
      <c r="K54" s="44" t="s">
        <v>71</v>
      </c>
      <c r="L54" s="97" t="s">
        <v>569</v>
      </c>
      <c r="M54" s="49">
        <v>46090</v>
      </c>
      <c r="N54" s="49">
        <v>46094</v>
      </c>
      <c r="O54" s="49"/>
      <c r="P54" s="50"/>
      <c r="Q54" s="50">
        <v>0</v>
      </c>
      <c r="R54" s="50">
        <v>0</v>
      </c>
      <c r="S54" s="51">
        <f t="shared" si="0"/>
        <v>0</v>
      </c>
      <c r="T54" s="44">
        <v>4</v>
      </c>
      <c r="U54" s="52">
        <v>604.16999999999996</v>
      </c>
      <c r="V54" s="44">
        <v>1</v>
      </c>
      <c r="W54" s="52">
        <v>302.08</v>
      </c>
      <c r="X54" s="44">
        <v>4.5</v>
      </c>
      <c r="Y54" s="54">
        <f t="shared" si="5"/>
        <v>2718.7599999999998</v>
      </c>
      <c r="Z54" s="54">
        <f t="shared" si="6"/>
        <v>2718.7599999999998</v>
      </c>
      <c r="AA54" s="44" t="s">
        <v>99</v>
      </c>
      <c r="AB54" s="9"/>
      <c r="AC54" s="9"/>
    </row>
    <row r="55" spans="1:29" ht="25.5" x14ac:dyDescent="0.25">
      <c r="A55" s="363" t="s">
        <v>69</v>
      </c>
      <c r="B55" s="33" t="s">
        <v>352</v>
      </c>
      <c r="C55" s="404" t="s">
        <v>169</v>
      </c>
      <c r="D55" s="81" t="s">
        <v>170</v>
      </c>
      <c r="E55" s="82" t="s">
        <v>96</v>
      </c>
      <c r="F55" s="82" t="s">
        <v>108</v>
      </c>
      <c r="G55" s="385"/>
      <c r="H55" s="385"/>
      <c r="I55" s="82" t="s">
        <v>71</v>
      </c>
      <c r="J55" s="86" t="s">
        <v>72</v>
      </c>
      <c r="K55" s="82" t="s">
        <v>71</v>
      </c>
      <c r="L55" s="431" t="s">
        <v>570</v>
      </c>
      <c r="M55" s="60">
        <v>46091</v>
      </c>
      <c r="N55" s="386">
        <v>46091</v>
      </c>
      <c r="O55" s="386"/>
      <c r="P55" s="387"/>
      <c r="Q55" s="387">
        <v>0</v>
      </c>
      <c r="R55" s="387">
        <v>0</v>
      </c>
      <c r="S55" s="388">
        <f t="shared" si="0"/>
        <v>0</v>
      </c>
      <c r="T55" s="82">
        <v>0</v>
      </c>
      <c r="U55" s="389">
        <v>0</v>
      </c>
      <c r="V55" s="55">
        <v>1</v>
      </c>
      <c r="W55" s="389">
        <v>302.08</v>
      </c>
      <c r="X55" s="82">
        <v>0.5</v>
      </c>
      <c r="Y55" s="65">
        <f t="shared" si="4"/>
        <v>302.08</v>
      </c>
      <c r="Z55" s="390">
        <f t="shared" si="3"/>
        <v>302.08</v>
      </c>
      <c r="AA55" s="82" t="s">
        <v>99</v>
      </c>
      <c r="AB55" s="9"/>
      <c r="AC55" s="9"/>
    </row>
    <row r="56" spans="1:29" ht="25.5" x14ac:dyDescent="0.25">
      <c r="A56" s="363" t="s">
        <v>69</v>
      </c>
      <c r="B56" s="33" t="s">
        <v>352</v>
      </c>
      <c r="C56" s="402" t="s">
        <v>175</v>
      </c>
      <c r="D56" s="67" t="s">
        <v>176</v>
      </c>
      <c r="E56" s="44" t="s">
        <v>96</v>
      </c>
      <c r="F56" s="44" t="s">
        <v>108</v>
      </c>
      <c r="G56" s="46"/>
      <c r="H56" s="46"/>
      <c r="I56" s="44" t="s">
        <v>71</v>
      </c>
      <c r="J56" s="47" t="s">
        <v>72</v>
      </c>
      <c r="K56" s="44" t="s">
        <v>71</v>
      </c>
      <c r="L56" s="97" t="s">
        <v>571</v>
      </c>
      <c r="M56" s="74">
        <v>46094</v>
      </c>
      <c r="N56" s="74">
        <v>46094</v>
      </c>
      <c r="O56" s="49"/>
      <c r="P56" s="50"/>
      <c r="Q56" s="50">
        <v>0</v>
      </c>
      <c r="R56" s="50">
        <v>0</v>
      </c>
      <c r="S56" s="51">
        <f t="shared" si="0"/>
        <v>0</v>
      </c>
      <c r="T56" s="44">
        <v>0</v>
      </c>
      <c r="U56" s="52">
        <v>0</v>
      </c>
      <c r="V56" s="35">
        <v>1</v>
      </c>
      <c r="W56" s="52">
        <v>302.08</v>
      </c>
      <c r="X56" s="44">
        <v>0.5</v>
      </c>
      <c r="Y56" s="42">
        <f t="shared" si="4"/>
        <v>302.08</v>
      </c>
      <c r="Z56" s="54">
        <f t="shared" si="3"/>
        <v>302.08</v>
      </c>
      <c r="AA56" s="44" t="s">
        <v>99</v>
      </c>
      <c r="AB56" s="9"/>
      <c r="AC56" s="9"/>
    </row>
    <row r="57" spans="1:29" ht="25.5" x14ac:dyDescent="0.25">
      <c r="A57" s="363" t="s">
        <v>69</v>
      </c>
      <c r="B57" s="33" t="s">
        <v>352</v>
      </c>
      <c r="C57" s="402" t="s">
        <v>572</v>
      </c>
      <c r="D57" s="67" t="s">
        <v>573</v>
      </c>
      <c r="E57" s="44" t="s">
        <v>96</v>
      </c>
      <c r="F57" s="44" t="s">
        <v>108</v>
      </c>
      <c r="G57" s="46"/>
      <c r="H57" s="46"/>
      <c r="I57" s="44" t="s">
        <v>71</v>
      </c>
      <c r="J57" s="47" t="s">
        <v>72</v>
      </c>
      <c r="K57" s="44" t="s">
        <v>71</v>
      </c>
      <c r="L57" s="432" t="s">
        <v>574</v>
      </c>
      <c r="M57" s="74">
        <v>46091</v>
      </c>
      <c r="N57" s="74">
        <v>46091</v>
      </c>
      <c r="O57" s="49"/>
      <c r="P57" s="50"/>
      <c r="Q57" s="50">
        <v>0</v>
      </c>
      <c r="R57" s="50">
        <v>0</v>
      </c>
      <c r="S57" s="51">
        <f t="shared" si="0"/>
        <v>0</v>
      </c>
      <c r="T57" s="44">
        <v>0</v>
      </c>
      <c r="U57" s="52">
        <v>0</v>
      </c>
      <c r="V57" s="35">
        <v>1</v>
      </c>
      <c r="W57" s="52">
        <v>302.08</v>
      </c>
      <c r="X57" s="44">
        <v>0.5</v>
      </c>
      <c r="Y57" s="42">
        <f t="shared" si="4"/>
        <v>302.08</v>
      </c>
      <c r="Z57" s="54">
        <f t="shared" si="3"/>
        <v>302.08</v>
      </c>
      <c r="AA57" s="44" t="s">
        <v>99</v>
      </c>
      <c r="AB57" s="9"/>
      <c r="AC57" s="9"/>
    </row>
    <row r="58" spans="1:29" ht="25.5" x14ac:dyDescent="0.25">
      <c r="A58" s="363" t="s">
        <v>69</v>
      </c>
      <c r="B58" s="144" t="s">
        <v>352</v>
      </c>
      <c r="C58" s="402" t="s">
        <v>385</v>
      </c>
      <c r="D58" s="67" t="s">
        <v>575</v>
      </c>
      <c r="E58" s="44" t="s">
        <v>96</v>
      </c>
      <c r="F58" s="44" t="s">
        <v>108</v>
      </c>
      <c r="G58" s="46"/>
      <c r="H58" s="46"/>
      <c r="I58" s="44" t="s">
        <v>71</v>
      </c>
      <c r="J58" s="47" t="s">
        <v>72</v>
      </c>
      <c r="K58" s="44" t="s">
        <v>71</v>
      </c>
      <c r="L58" s="97" t="s">
        <v>574</v>
      </c>
      <c r="M58" s="49">
        <v>46091</v>
      </c>
      <c r="N58" s="49">
        <v>46091</v>
      </c>
      <c r="O58" s="49"/>
      <c r="P58" s="50"/>
      <c r="Q58" s="50">
        <v>0</v>
      </c>
      <c r="R58" s="50">
        <v>0</v>
      </c>
      <c r="S58" s="51">
        <f t="shared" si="0"/>
        <v>0</v>
      </c>
      <c r="T58" s="44">
        <v>0</v>
      </c>
      <c r="U58" s="52">
        <v>0</v>
      </c>
      <c r="V58" s="44">
        <v>1</v>
      </c>
      <c r="W58" s="52">
        <v>302.08</v>
      </c>
      <c r="X58" s="44">
        <v>0.5</v>
      </c>
      <c r="Y58" s="54">
        <f>(T58*U58)+(V58*W58)</f>
        <v>302.08</v>
      </c>
      <c r="Z58" s="54">
        <f>SUM((T58*U58)+(V58*W58))</f>
        <v>302.08</v>
      </c>
      <c r="AA58" s="44" t="s">
        <v>99</v>
      </c>
      <c r="AB58" s="9"/>
      <c r="AC58" s="9"/>
    </row>
    <row r="59" spans="1:29" ht="25.5" x14ac:dyDescent="0.25">
      <c r="A59" s="363" t="s">
        <v>69</v>
      </c>
      <c r="B59" s="144" t="s">
        <v>352</v>
      </c>
      <c r="C59" s="402" t="s">
        <v>576</v>
      </c>
      <c r="D59" s="67" t="s">
        <v>577</v>
      </c>
      <c r="E59" s="44" t="s">
        <v>96</v>
      </c>
      <c r="F59" s="44" t="s">
        <v>108</v>
      </c>
      <c r="G59" s="46"/>
      <c r="H59" s="46"/>
      <c r="I59" s="44" t="s">
        <v>71</v>
      </c>
      <c r="J59" s="47" t="s">
        <v>72</v>
      </c>
      <c r="K59" s="44" t="s">
        <v>71</v>
      </c>
      <c r="L59" s="97" t="s">
        <v>571</v>
      </c>
      <c r="M59" s="49">
        <v>46094</v>
      </c>
      <c r="N59" s="49">
        <v>46094</v>
      </c>
      <c r="O59" s="49"/>
      <c r="P59" s="50"/>
      <c r="Q59" s="50">
        <v>0</v>
      </c>
      <c r="R59" s="50">
        <v>0</v>
      </c>
      <c r="S59" s="51">
        <f t="shared" si="0"/>
        <v>0</v>
      </c>
      <c r="T59" s="44">
        <v>0</v>
      </c>
      <c r="U59" s="52">
        <v>0</v>
      </c>
      <c r="V59" s="44">
        <v>1</v>
      </c>
      <c r="W59" s="52">
        <v>302.08</v>
      </c>
      <c r="X59" s="44">
        <v>0.5</v>
      </c>
      <c r="Y59" s="54">
        <f>(T59*U59)+(V59*W59)</f>
        <v>302.08</v>
      </c>
      <c r="Z59" s="54">
        <f>SUM((T59*U59)+(V59*W59))</f>
        <v>302.08</v>
      </c>
      <c r="AA59" s="44" t="s">
        <v>99</v>
      </c>
      <c r="AB59" s="9"/>
      <c r="AC59" s="9"/>
    </row>
    <row r="60" spans="1:29" ht="25.5" x14ac:dyDescent="0.25">
      <c r="A60" s="363" t="s">
        <v>69</v>
      </c>
      <c r="B60" s="144" t="s">
        <v>352</v>
      </c>
      <c r="C60" s="402" t="s">
        <v>391</v>
      </c>
      <c r="D60" s="67" t="s">
        <v>392</v>
      </c>
      <c r="E60" s="44" t="s">
        <v>96</v>
      </c>
      <c r="F60" s="44" t="s">
        <v>108</v>
      </c>
      <c r="G60" s="46"/>
      <c r="H60" s="46"/>
      <c r="I60" s="44" t="s">
        <v>71</v>
      </c>
      <c r="J60" s="47" t="s">
        <v>72</v>
      </c>
      <c r="K60" s="44" t="s">
        <v>71</v>
      </c>
      <c r="L60" s="97" t="s">
        <v>570</v>
      </c>
      <c r="M60" s="49">
        <v>46091</v>
      </c>
      <c r="N60" s="49">
        <v>46091</v>
      </c>
      <c r="O60" s="49"/>
      <c r="P60" s="50"/>
      <c r="Q60" s="50">
        <v>0</v>
      </c>
      <c r="R60" s="50">
        <v>0</v>
      </c>
      <c r="S60" s="51">
        <f t="shared" si="0"/>
        <v>0</v>
      </c>
      <c r="T60" s="44">
        <v>0</v>
      </c>
      <c r="U60" s="52">
        <v>0</v>
      </c>
      <c r="V60" s="44">
        <v>1</v>
      </c>
      <c r="W60" s="52">
        <v>302.08</v>
      </c>
      <c r="X60" s="44">
        <v>0.5</v>
      </c>
      <c r="Y60" s="54">
        <f t="shared" ref="Y60" si="7">(T60*U60)+(V60*W60)</f>
        <v>302.08</v>
      </c>
      <c r="Z60" s="54">
        <f t="shared" ref="Z60" si="8">SUM((T60*U60)+(V60*W60))</f>
        <v>302.08</v>
      </c>
      <c r="AA60" s="44" t="s">
        <v>99</v>
      </c>
      <c r="AB60" s="9"/>
      <c r="AC60" s="9"/>
    </row>
    <row r="61" spans="1:29" ht="38.25" x14ac:dyDescent="0.25">
      <c r="A61" s="363" t="s">
        <v>69</v>
      </c>
      <c r="B61" s="144" t="s">
        <v>352</v>
      </c>
      <c r="C61" s="402" t="s">
        <v>185</v>
      </c>
      <c r="D61" s="67" t="s">
        <v>186</v>
      </c>
      <c r="E61" s="93" t="s">
        <v>96</v>
      </c>
      <c r="F61" s="93" t="s">
        <v>187</v>
      </c>
      <c r="G61" s="121"/>
      <c r="H61" s="93"/>
      <c r="I61" s="93" t="s">
        <v>71</v>
      </c>
      <c r="J61" s="97" t="s">
        <v>72</v>
      </c>
      <c r="K61" s="93" t="s">
        <v>71</v>
      </c>
      <c r="L61" s="97" t="s">
        <v>408</v>
      </c>
      <c r="M61" s="49">
        <v>46085</v>
      </c>
      <c r="N61" s="49">
        <v>46112</v>
      </c>
      <c r="O61" s="49"/>
      <c r="P61" s="49"/>
      <c r="Q61" s="50">
        <v>0</v>
      </c>
      <c r="R61" s="50">
        <v>0</v>
      </c>
      <c r="S61" s="208">
        <f t="shared" ref="S61" si="9">Q61+R61</f>
        <v>0</v>
      </c>
      <c r="T61" s="44">
        <v>0</v>
      </c>
      <c r="U61" s="52">
        <v>0</v>
      </c>
      <c r="V61" s="44">
        <v>12</v>
      </c>
      <c r="W61" s="52">
        <v>302.08</v>
      </c>
      <c r="X61" s="44">
        <v>12</v>
      </c>
      <c r="Y61" s="54">
        <f>SUM((T61*U61)+V61*W61)</f>
        <v>3624.96</v>
      </c>
      <c r="Z61" s="54">
        <f>SUM((U61*V61)+W61*X61)</f>
        <v>3624.96</v>
      </c>
      <c r="AA61" s="44" t="s">
        <v>99</v>
      </c>
      <c r="AB61" s="9"/>
      <c r="AC61" s="9"/>
    </row>
    <row r="62" spans="1:29" ht="25.5" x14ac:dyDescent="0.25">
      <c r="A62" s="363" t="s">
        <v>69</v>
      </c>
      <c r="B62" s="144" t="s">
        <v>352</v>
      </c>
      <c r="C62" s="269" t="s">
        <v>189</v>
      </c>
      <c r="D62" s="146" t="s">
        <v>190</v>
      </c>
      <c r="E62" s="144" t="s">
        <v>96</v>
      </c>
      <c r="F62" s="144" t="s">
        <v>191</v>
      </c>
      <c r="G62" s="145"/>
      <c r="H62" s="144"/>
      <c r="I62" s="144" t="s">
        <v>71</v>
      </c>
      <c r="J62" s="146" t="s">
        <v>72</v>
      </c>
      <c r="K62" s="144" t="s">
        <v>71</v>
      </c>
      <c r="L62" s="132" t="s">
        <v>192</v>
      </c>
      <c r="M62" s="152">
        <v>46082</v>
      </c>
      <c r="N62" s="152">
        <v>46110</v>
      </c>
      <c r="O62" s="144"/>
      <c r="P62" s="147"/>
      <c r="Q62" s="148">
        <v>0</v>
      </c>
      <c r="R62" s="148">
        <v>0</v>
      </c>
      <c r="S62" s="139">
        <v>0</v>
      </c>
      <c r="T62" s="44">
        <v>0</v>
      </c>
      <c r="U62" s="149">
        <v>0</v>
      </c>
      <c r="V62" s="44">
        <v>8</v>
      </c>
      <c r="W62" s="52">
        <v>302.08</v>
      </c>
      <c r="X62" s="44">
        <v>8</v>
      </c>
      <c r="Y62" s="54">
        <f>SUM((T62*U62)+V62*W62)</f>
        <v>2416.64</v>
      </c>
      <c r="Z62" s="54">
        <f>SUM((U62*V62)+W62*X62)</f>
        <v>2416.64</v>
      </c>
      <c r="AA62" s="44" t="s">
        <v>99</v>
      </c>
      <c r="AB62" s="9"/>
      <c r="AC62" s="9"/>
    </row>
    <row r="63" spans="1:29" ht="25.5" x14ac:dyDescent="0.25">
      <c r="A63" s="363" t="s">
        <v>69</v>
      </c>
      <c r="B63" s="144" t="s">
        <v>352</v>
      </c>
      <c r="C63" s="269" t="s">
        <v>201</v>
      </c>
      <c r="D63" s="146" t="s">
        <v>202</v>
      </c>
      <c r="E63" s="144" t="s">
        <v>96</v>
      </c>
      <c r="F63" s="144" t="s">
        <v>191</v>
      </c>
      <c r="G63" s="145"/>
      <c r="H63" s="144"/>
      <c r="I63" s="144" t="s">
        <v>71</v>
      </c>
      <c r="J63" s="146" t="s">
        <v>72</v>
      </c>
      <c r="K63" s="144" t="s">
        <v>71</v>
      </c>
      <c r="L63" s="132" t="s">
        <v>192</v>
      </c>
      <c r="M63" s="152">
        <v>46087</v>
      </c>
      <c r="N63" s="152">
        <v>46107</v>
      </c>
      <c r="O63" s="144"/>
      <c r="P63" s="147"/>
      <c r="Q63" s="148">
        <v>0</v>
      </c>
      <c r="R63" s="148">
        <v>0</v>
      </c>
      <c r="S63" s="139">
        <v>0</v>
      </c>
      <c r="T63" s="44">
        <v>0</v>
      </c>
      <c r="U63" s="149">
        <v>0</v>
      </c>
      <c r="V63" s="44">
        <v>7</v>
      </c>
      <c r="W63" s="52">
        <v>302.08</v>
      </c>
      <c r="X63" s="44">
        <v>7</v>
      </c>
      <c r="Y63" s="54">
        <f>SUM((T63*U63)+V63*W63)</f>
        <v>2114.56</v>
      </c>
      <c r="Z63" s="54">
        <f>SUM((U63*V63)+W63*X63)</f>
        <v>2114.56</v>
      </c>
      <c r="AA63" s="44" t="s">
        <v>99</v>
      </c>
      <c r="AB63" s="9"/>
      <c r="AC63" s="9"/>
    </row>
    <row r="64" spans="1:29" ht="25.5" x14ac:dyDescent="0.25">
      <c r="A64" s="363" t="s">
        <v>69</v>
      </c>
      <c r="B64" s="144" t="s">
        <v>352</v>
      </c>
      <c r="C64" s="217" t="s">
        <v>193</v>
      </c>
      <c r="D64" s="133" t="s">
        <v>194</v>
      </c>
      <c r="E64" s="132" t="s">
        <v>96</v>
      </c>
      <c r="F64" s="132" t="s">
        <v>191</v>
      </c>
      <c r="G64" s="134"/>
      <c r="H64" s="132"/>
      <c r="I64" s="132" t="s">
        <v>71</v>
      </c>
      <c r="J64" s="135" t="s">
        <v>72</v>
      </c>
      <c r="K64" s="132" t="s">
        <v>71</v>
      </c>
      <c r="L64" s="132" t="s">
        <v>192</v>
      </c>
      <c r="M64" s="267">
        <v>46083</v>
      </c>
      <c r="N64" s="267">
        <v>46112</v>
      </c>
      <c r="O64" s="136"/>
      <c r="P64" s="137"/>
      <c r="Q64" s="138">
        <v>0</v>
      </c>
      <c r="R64" s="138">
        <v>0</v>
      </c>
      <c r="S64" s="139">
        <v>0</v>
      </c>
      <c r="T64" s="93">
        <v>0</v>
      </c>
      <c r="U64" s="141">
        <v>0</v>
      </c>
      <c r="V64" s="93">
        <v>9</v>
      </c>
      <c r="W64" s="268">
        <v>302.08</v>
      </c>
      <c r="X64" s="93">
        <v>9</v>
      </c>
      <c r="Y64" s="54">
        <f t="shared" ref="Y64:Z74" si="10">SUM((T64*U64)+V64*W64)</f>
        <v>2718.72</v>
      </c>
      <c r="Z64" s="54">
        <f t="shared" si="10"/>
        <v>2718.72</v>
      </c>
      <c r="AA64" s="93" t="s">
        <v>99</v>
      </c>
      <c r="AB64" s="9"/>
      <c r="AC64" s="9"/>
    </row>
    <row r="65" spans="1:29" ht="25.5" x14ac:dyDescent="0.25">
      <c r="A65" s="363" t="s">
        <v>69</v>
      </c>
      <c r="B65" s="33" t="s">
        <v>352</v>
      </c>
      <c r="C65" s="217" t="s">
        <v>409</v>
      </c>
      <c r="D65" s="133" t="s">
        <v>410</v>
      </c>
      <c r="E65" s="132" t="s">
        <v>96</v>
      </c>
      <c r="F65" s="132" t="s">
        <v>191</v>
      </c>
      <c r="G65" s="134"/>
      <c r="H65" s="132"/>
      <c r="I65" s="132" t="s">
        <v>71</v>
      </c>
      <c r="J65" s="135" t="s">
        <v>72</v>
      </c>
      <c r="K65" s="132" t="s">
        <v>71</v>
      </c>
      <c r="L65" s="132" t="s">
        <v>192</v>
      </c>
      <c r="M65" s="267">
        <v>46083</v>
      </c>
      <c r="N65" s="267">
        <v>46112</v>
      </c>
      <c r="O65" s="136"/>
      <c r="P65" s="137"/>
      <c r="Q65" s="138">
        <v>0</v>
      </c>
      <c r="R65" s="138">
        <v>0</v>
      </c>
      <c r="S65" s="139">
        <v>0</v>
      </c>
      <c r="T65" s="93">
        <v>0</v>
      </c>
      <c r="U65" s="141">
        <v>0</v>
      </c>
      <c r="V65" s="93">
        <v>12</v>
      </c>
      <c r="W65" s="268">
        <v>302.08</v>
      </c>
      <c r="X65" s="93">
        <v>12</v>
      </c>
      <c r="Y65" s="54">
        <f t="shared" si="10"/>
        <v>3624.96</v>
      </c>
      <c r="Z65" s="54">
        <f t="shared" si="10"/>
        <v>3624.96</v>
      </c>
      <c r="AA65" s="93" t="s">
        <v>99</v>
      </c>
      <c r="AB65" s="9"/>
      <c r="AC65" s="9"/>
    </row>
    <row r="66" spans="1:29" ht="25.5" x14ac:dyDescent="0.25">
      <c r="A66" s="363" t="s">
        <v>69</v>
      </c>
      <c r="B66" s="33" t="s">
        <v>352</v>
      </c>
      <c r="C66" s="217" t="s">
        <v>411</v>
      </c>
      <c r="D66" s="133" t="s">
        <v>412</v>
      </c>
      <c r="E66" s="132" t="s">
        <v>96</v>
      </c>
      <c r="F66" s="132" t="s">
        <v>191</v>
      </c>
      <c r="G66" s="134"/>
      <c r="H66" s="132"/>
      <c r="I66" s="132" t="s">
        <v>71</v>
      </c>
      <c r="J66" s="135" t="s">
        <v>72</v>
      </c>
      <c r="K66" s="132" t="s">
        <v>71</v>
      </c>
      <c r="L66" s="132" t="s">
        <v>192</v>
      </c>
      <c r="M66" s="267">
        <v>46085</v>
      </c>
      <c r="N66" s="267">
        <v>46105</v>
      </c>
      <c r="O66" s="136"/>
      <c r="P66" s="137"/>
      <c r="Q66" s="138">
        <v>0</v>
      </c>
      <c r="R66" s="138">
        <v>0</v>
      </c>
      <c r="S66" s="139">
        <v>0</v>
      </c>
      <c r="T66" s="93">
        <v>0</v>
      </c>
      <c r="U66" s="141">
        <v>0</v>
      </c>
      <c r="V66" s="93">
        <v>7</v>
      </c>
      <c r="W66" s="268">
        <v>302.08</v>
      </c>
      <c r="X66" s="93">
        <v>7</v>
      </c>
      <c r="Y66" s="54">
        <f t="shared" si="10"/>
        <v>2114.56</v>
      </c>
      <c r="Z66" s="54">
        <f t="shared" si="10"/>
        <v>2114.56</v>
      </c>
      <c r="AA66" s="93" t="s">
        <v>99</v>
      </c>
      <c r="AB66" s="9"/>
      <c r="AC66" s="9"/>
    </row>
    <row r="67" spans="1:29" ht="25.5" x14ac:dyDescent="0.25">
      <c r="A67" s="363" t="s">
        <v>69</v>
      </c>
      <c r="B67" s="33" t="s">
        <v>352</v>
      </c>
      <c r="C67" s="391" t="s">
        <v>195</v>
      </c>
      <c r="D67" s="123" t="s">
        <v>196</v>
      </c>
      <c r="E67" s="123" t="s">
        <v>96</v>
      </c>
      <c r="F67" s="123" t="s">
        <v>191</v>
      </c>
      <c r="G67" s="124"/>
      <c r="H67" s="122"/>
      <c r="I67" s="122" t="s">
        <v>71</v>
      </c>
      <c r="J67" s="122" t="s">
        <v>72</v>
      </c>
      <c r="K67" s="123" t="s">
        <v>71</v>
      </c>
      <c r="L67" s="125" t="s">
        <v>192</v>
      </c>
      <c r="M67" s="88">
        <v>46085</v>
      </c>
      <c r="N67" s="89">
        <v>46105</v>
      </c>
      <c r="O67" s="123"/>
      <c r="P67" s="127"/>
      <c r="Q67" s="128">
        <v>0</v>
      </c>
      <c r="R67" s="128">
        <v>0</v>
      </c>
      <c r="S67" s="129">
        <v>0</v>
      </c>
      <c r="T67" s="123">
        <v>0</v>
      </c>
      <c r="U67" s="130">
        <v>0</v>
      </c>
      <c r="V67" s="85">
        <v>7</v>
      </c>
      <c r="W67" s="111">
        <v>302.08</v>
      </c>
      <c r="X67" s="85">
        <v>7</v>
      </c>
      <c r="Y67" s="131">
        <f t="shared" si="10"/>
        <v>2114.56</v>
      </c>
      <c r="Z67" s="131">
        <f t="shared" si="10"/>
        <v>2114.56</v>
      </c>
      <c r="AA67" s="82" t="s">
        <v>99</v>
      </c>
      <c r="AB67" s="9"/>
      <c r="AC67" s="9"/>
    </row>
    <row r="68" spans="1:29" ht="25.5" x14ac:dyDescent="0.25">
      <c r="A68" s="363" t="s">
        <v>69</v>
      </c>
      <c r="B68" s="33" t="s">
        <v>352</v>
      </c>
      <c r="C68" s="269" t="s">
        <v>197</v>
      </c>
      <c r="D68" s="144" t="s">
        <v>198</v>
      </c>
      <c r="E68" s="132" t="s">
        <v>96</v>
      </c>
      <c r="F68" s="144" t="s">
        <v>191</v>
      </c>
      <c r="G68" s="145"/>
      <c r="H68" s="144"/>
      <c r="I68" s="144" t="s">
        <v>71</v>
      </c>
      <c r="J68" s="146" t="s">
        <v>72</v>
      </c>
      <c r="K68" s="144" t="s">
        <v>71</v>
      </c>
      <c r="L68" s="125" t="s">
        <v>192</v>
      </c>
      <c r="M68" s="88">
        <v>46087</v>
      </c>
      <c r="N68" s="89">
        <v>46107</v>
      </c>
      <c r="O68" s="144"/>
      <c r="P68" s="147"/>
      <c r="Q68" s="148">
        <v>0</v>
      </c>
      <c r="R68" s="148">
        <v>0</v>
      </c>
      <c r="S68" s="150">
        <v>0</v>
      </c>
      <c r="T68" s="123">
        <v>0</v>
      </c>
      <c r="U68" s="149">
        <v>0</v>
      </c>
      <c r="V68" s="85">
        <v>7</v>
      </c>
      <c r="W68" s="111">
        <v>302.08</v>
      </c>
      <c r="X68" s="85">
        <v>7</v>
      </c>
      <c r="Y68" s="131">
        <f t="shared" si="10"/>
        <v>2114.56</v>
      </c>
      <c r="Z68" s="131">
        <f t="shared" si="10"/>
        <v>2114.56</v>
      </c>
      <c r="AA68" s="44" t="s">
        <v>99</v>
      </c>
      <c r="AB68" s="9"/>
      <c r="AC68" s="9"/>
    </row>
    <row r="69" spans="1:29" ht="25.5" x14ac:dyDescent="0.25">
      <c r="A69" s="363" t="s">
        <v>69</v>
      </c>
      <c r="B69" s="33" t="s">
        <v>352</v>
      </c>
      <c r="C69" s="269" t="s">
        <v>199</v>
      </c>
      <c r="D69" s="146" t="s">
        <v>200</v>
      </c>
      <c r="E69" s="144" t="s">
        <v>96</v>
      </c>
      <c r="F69" s="144" t="s">
        <v>191</v>
      </c>
      <c r="G69" s="145"/>
      <c r="H69" s="144"/>
      <c r="I69" s="144" t="s">
        <v>71</v>
      </c>
      <c r="J69" s="146" t="s">
        <v>72</v>
      </c>
      <c r="K69" s="144" t="s">
        <v>71</v>
      </c>
      <c r="L69" s="125" t="s">
        <v>192</v>
      </c>
      <c r="M69" s="88">
        <v>265228</v>
      </c>
      <c r="N69" s="89">
        <v>46112</v>
      </c>
      <c r="O69" s="144"/>
      <c r="P69" s="147"/>
      <c r="Q69" s="148">
        <v>0</v>
      </c>
      <c r="R69" s="148">
        <v>0</v>
      </c>
      <c r="S69" s="139">
        <v>0</v>
      </c>
      <c r="T69" s="117">
        <v>0</v>
      </c>
      <c r="U69" s="149">
        <v>0</v>
      </c>
      <c r="V69" s="85">
        <v>9</v>
      </c>
      <c r="W69" s="111">
        <v>302.08</v>
      </c>
      <c r="X69" s="85">
        <v>9</v>
      </c>
      <c r="Y69" s="131">
        <f t="shared" si="10"/>
        <v>2718.72</v>
      </c>
      <c r="Z69" s="131">
        <f t="shared" si="10"/>
        <v>2718.72</v>
      </c>
      <c r="AA69" s="44" t="s">
        <v>99</v>
      </c>
    </row>
    <row r="70" spans="1:29" ht="25.5" x14ac:dyDescent="0.25">
      <c r="A70" s="363" t="s">
        <v>69</v>
      </c>
      <c r="B70" s="33" t="s">
        <v>352</v>
      </c>
      <c r="C70" s="269" t="s">
        <v>413</v>
      </c>
      <c r="D70" s="146" t="s">
        <v>414</v>
      </c>
      <c r="E70" s="144" t="s">
        <v>96</v>
      </c>
      <c r="F70" s="144" t="s">
        <v>191</v>
      </c>
      <c r="G70" s="145"/>
      <c r="H70" s="144"/>
      <c r="I70" s="144" t="s">
        <v>71</v>
      </c>
      <c r="J70" s="146" t="s">
        <v>72</v>
      </c>
      <c r="K70" s="144" t="s">
        <v>71</v>
      </c>
      <c r="L70" s="125" t="s">
        <v>192</v>
      </c>
      <c r="M70" s="88">
        <v>46087</v>
      </c>
      <c r="N70" s="89">
        <v>46107</v>
      </c>
      <c r="O70" s="144"/>
      <c r="P70" s="147"/>
      <c r="Q70" s="148">
        <v>0</v>
      </c>
      <c r="R70" s="148">
        <v>0</v>
      </c>
      <c r="S70" s="139">
        <v>0</v>
      </c>
      <c r="T70" s="117">
        <v>0</v>
      </c>
      <c r="U70" s="149">
        <v>0</v>
      </c>
      <c r="V70" s="85">
        <v>7</v>
      </c>
      <c r="W70" s="111">
        <v>302.08</v>
      </c>
      <c r="X70" s="85">
        <v>7</v>
      </c>
      <c r="Y70" s="131">
        <f t="shared" si="10"/>
        <v>2114.56</v>
      </c>
      <c r="Z70" s="131">
        <f t="shared" si="10"/>
        <v>2114.56</v>
      </c>
      <c r="AA70" s="44" t="s">
        <v>99</v>
      </c>
    </row>
    <row r="71" spans="1:29" ht="25.5" x14ac:dyDescent="0.25">
      <c r="A71" s="363" t="s">
        <v>69</v>
      </c>
      <c r="B71" s="33" t="s">
        <v>352</v>
      </c>
      <c r="C71" s="269" t="s">
        <v>203</v>
      </c>
      <c r="D71" s="144" t="s">
        <v>204</v>
      </c>
      <c r="E71" s="144" t="s">
        <v>96</v>
      </c>
      <c r="F71" s="144" t="s">
        <v>191</v>
      </c>
      <c r="G71" s="145"/>
      <c r="H71" s="144"/>
      <c r="I71" s="144" t="s">
        <v>71</v>
      </c>
      <c r="J71" s="146" t="s">
        <v>72</v>
      </c>
      <c r="K71" s="144" t="s">
        <v>71</v>
      </c>
      <c r="L71" s="125" t="s">
        <v>192</v>
      </c>
      <c r="M71" s="88">
        <v>46090</v>
      </c>
      <c r="N71" s="89">
        <v>46108</v>
      </c>
      <c r="O71" s="144"/>
      <c r="P71" s="147"/>
      <c r="Q71" s="148">
        <v>0</v>
      </c>
      <c r="R71" s="148">
        <v>0</v>
      </c>
      <c r="S71" s="150">
        <v>0</v>
      </c>
      <c r="T71" s="117">
        <v>0</v>
      </c>
      <c r="U71" s="149">
        <v>0</v>
      </c>
      <c r="V71" s="85">
        <v>10</v>
      </c>
      <c r="W71" s="151">
        <v>302.08</v>
      </c>
      <c r="X71" s="85">
        <v>10</v>
      </c>
      <c r="Y71" s="131">
        <f t="shared" si="10"/>
        <v>3020.7999999999997</v>
      </c>
      <c r="Z71" s="131">
        <f t="shared" si="10"/>
        <v>3020.7999999999997</v>
      </c>
      <c r="AA71" s="44" t="s">
        <v>99</v>
      </c>
    </row>
    <row r="72" spans="1:29" ht="25.5" x14ac:dyDescent="0.25">
      <c r="A72" s="363" t="s">
        <v>69</v>
      </c>
      <c r="B72" s="33" t="s">
        <v>352</v>
      </c>
      <c r="C72" s="269" t="s">
        <v>205</v>
      </c>
      <c r="D72" s="146" t="s">
        <v>206</v>
      </c>
      <c r="E72" s="144" t="s">
        <v>96</v>
      </c>
      <c r="F72" s="144" t="s">
        <v>191</v>
      </c>
      <c r="G72" s="145"/>
      <c r="H72" s="144"/>
      <c r="I72" s="144" t="s">
        <v>71</v>
      </c>
      <c r="J72" s="146" t="s">
        <v>72</v>
      </c>
      <c r="K72" s="144" t="s">
        <v>71</v>
      </c>
      <c r="L72" s="125" t="s">
        <v>192</v>
      </c>
      <c r="M72" s="152">
        <v>46085</v>
      </c>
      <c r="N72" s="152">
        <v>46105</v>
      </c>
      <c r="O72" s="144"/>
      <c r="P72" s="147"/>
      <c r="Q72" s="148">
        <v>0</v>
      </c>
      <c r="R72" s="148">
        <v>0</v>
      </c>
      <c r="S72" s="139">
        <v>0</v>
      </c>
      <c r="T72" s="44">
        <v>0</v>
      </c>
      <c r="U72" s="153">
        <v>0</v>
      </c>
      <c r="V72" s="85">
        <v>7</v>
      </c>
      <c r="W72" s="151">
        <v>302.08</v>
      </c>
      <c r="X72" s="85">
        <v>7</v>
      </c>
      <c r="Y72" s="131">
        <f t="shared" si="10"/>
        <v>2114.56</v>
      </c>
      <c r="Z72" s="131">
        <f t="shared" si="10"/>
        <v>2114.56</v>
      </c>
      <c r="AA72" s="44" t="s">
        <v>99</v>
      </c>
    </row>
    <row r="73" spans="1:29" ht="25.5" x14ac:dyDescent="0.25">
      <c r="A73" s="363" t="s">
        <v>69</v>
      </c>
      <c r="B73" s="33" t="s">
        <v>352</v>
      </c>
      <c r="C73" s="269" t="s">
        <v>578</v>
      </c>
      <c r="D73" s="146" t="s">
        <v>579</v>
      </c>
      <c r="E73" s="144" t="s">
        <v>96</v>
      </c>
      <c r="F73" s="144" t="s">
        <v>191</v>
      </c>
      <c r="G73" s="145"/>
      <c r="H73" s="144"/>
      <c r="I73" s="144" t="s">
        <v>71</v>
      </c>
      <c r="J73" s="146" t="s">
        <v>72</v>
      </c>
      <c r="K73" s="144" t="s">
        <v>71</v>
      </c>
      <c r="L73" s="125" t="s">
        <v>192</v>
      </c>
      <c r="M73" s="152">
        <v>46090</v>
      </c>
      <c r="N73" s="152">
        <v>46110</v>
      </c>
      <c r="O73" s="144"/>
      <c r="P73" s="147"/>
      <c r="Q73" s="148">
        <v>0</v>
      </c>
      <c r="R73" s="148">
        <v>0</v>
      </c>
      <c r="S73" s="139">
        <v>0</v>
      </c>
      <c r="T73" s="44">
        <v>0</v>
      </c>
      <c r="U73" s="153">
        <v>0</v>
      </c>
      <c r="V73" s="85">
        <v>7</v>
      </c>
      <c r="W73" s="151">
        <v>302.08</v>
      </c>
      <c r="X73" s="85">
        <v>7</v>
      </c>
      <c r="Y73" s="131">
        <f t="shared" si="10"/>
        <v>2114.56</v>
      </c>
      <c r="Z73" s="131">
        <f t="shared" si="10"/>
        <v>2114.56</v>
      </c>
      <c r="AA73" s="44" t="s">
        <v>99</v>
      </c>
    </row>
    <row r="74" spans="1:29" ht="25.5" x14ac:dyDescent="0.25">
      <c r="A74" s="363" t="s">
        <v>69</v>
      </c>
      <c r="B74" s="33" t="s">
        <v>352</v>
      </c>
      <c r="C74" s="393" t="s">
        <v>207</v>
      </c>
      <c r="D74" s="36" t="s">
        <v>206</v>
      </c>
      <c r="E74" s="33" t="s">
        <v>96</v>
      </c>
      <c r="F74" s="33" t="s">
        <v>191</v>
      </c>
      <c r="G74" s="154"/>
      <c r="H74" s="33"/>
      <c r="I74" s="33" t="s">
        <v>71</v>
      </c>
      <c r="J74" s="36" t="s">
        <v>72</v>
      </c>
      <c r="K74" s="33" t="s">
        <v>71</v>
      </c>
      <c r="L74" s="125" t="s">
        <v>192</v>
      </c>
      <c r="M74" s="119">
        <v>46083</v>
      </c>
      <c r="N74" s="120">
        <v>46112</v>
      </c>
      <c r="O74" s="33"/>
      <c r="P74" s="155"/>
      <c r="Q74" s="38">
        <v>0</v>
      </c>
      <c r="R74" s="38">
        <v>0</v>
      </c>
      <c r="S74" s="39">
        <v>0</v>
      </c>
      <c r="T74" s="33">
        <v>0</v>
      </c>
      <c r="U74" s="40">
        <v>0</v>
      </c>
      <c r="V74" s="43">
        <v>9</v>
      </c>
      <c r="W74" s="41">
        <v>302.08</v>
      </c>
      <c r="X74" s="43">
        <v>9</v>
      </c>
      <c r="Y74" s="131">
        <f t="shared" si="10"/>
        <v>2718.72</v>
      </c>
      <c r="Z74" s="131">
        <f t="shared" si="10"/>
        <v>2718.72</v>
      </c>
      <c r="AA74" s="44" t="s">
        <v>99</v>
      </c>
    </row>
    <row r="75" spans="1:29" ht="25.5" x14ac:dyDescent="0.25">
      <c r="A75" s="363" t="s">
        <v>69</v>
      </c>
      <c r="B75" s="33" t="s">
        <v>352</v>
      </c>
      <c r="C75" s="214" t="s">
        <v>208</v>
      </c>
      <c r="D75" s="408" t="s">
        <v>209</v>
      </c>
      <c r="E75" s="144" t="s">
        <v>96</v>
      </c>
      <c r="F75" s="144" t="s">
        <v>191</v>
      </c>
      <c r="G75" s="145"/>
      <c r="H75" s="144"/>
      <c r="I75" s="123" t="s">
        <v>71</v>
      </c>
      <c r="J75" s="146" t="s">
        <v>72</v>
      </c>
      <c r="K75" s="144" t="s">
        <v>71</v>
      </c>
      <c r="L75" s="132" t="s">
        <v>210</v>
      </c>
      <c r="M75" s="88">
        <v>46082</v>
      </c>
      <c r="N75" s="89">
        <v>46110</v>
      </c>
      <c r="O75" s="158"/>
      <c r="P75" s="158"/>
      <c r="Q75" s="148">
        <v>0</v>
      </c>
      <c r="R75" s="148">
        <v>0</v>
      </c>
      <c r="S75" s="150">
        <v>0</v>
      </c>
      <c r="T75" s="144">
        <v>0</v>
      </c>
      <c r="U75" s="149">
        <v>0</v>
      </c>
      <c r="V75" s="85">
        <v>8</v>
      </c>
      <c r="W75" s="151">
        <v>302.08</v>
      </c>
      <c r="X75" s="85">
        <v>8</v>
      </c>
      <c r="Y75" s="131">
        <f t="shared" ref="Y75:Z87" si="11">(T75*U75)+(V75*W75)</f>
        <v>2416.64</v>
      </c>
      <c r="Z75" s="131">
        <f t="shared" si="11"/>
        <v>2416.64</v>
      </c>
      <c r="AA75" s="44" t="s">
        <v>99</v>
      </c>
    </row>
    <row r="76" spans="1:29" ht="25.5" x14ac:dyDescent="0.25">
      <c r="A76" s="363" t="s">
        <v>69</v>
      </c>
      <c r="B76" s="33" t="s">
        <v>352</v>
      </c>
      <c r="C76" s="405" t="s">
        <v>211</v>
      </c>
      <c r="D76" s="409" t="s">
        <v>212</v>
      </c>
      <c r="E76" s="144" t="s">
        <v>96</v>
      </c>
      <c r="F76" s="144" t="s">
        <v>191</v>
      </c>
      <c r="G76" s="145"/>
      <c r="H76" s="144"/>
      <c r="I76" s="144" t="s">
        <v>71</v>
      </c>
      <c r="J76" s="146" t="s">
        <v>72</v>
      </c>
      <c r="K76" s="144" t="s">
        <v>71</v>
      </c>
      <c r="L76" s="132" t="s">
        <v>210</v>
      </c>
      <c r="M76" s="88">
        <v>46090</v>
      </c>
      <c r="N76" s="89">
        <v>46473</v>
      </c>
      <c r="O76" s="158"/>
      <c r="P76" s="158"/>
      <c r="Q76" s="148">
        <v>0</v>
      </c>
      <c r="R76" s="148">
        <v>0</v>
      </c>
      <c r="S76" s="150">
        <v>0</v>
      </c>
      <c r="T76" s="144">
        <v>0</v>
      </c>
      <c r="U76" s="149">
        <v>0</v>
      </c>
      <c r="V76" s="85">
        <v>10</v>
      </c>
      <c r="W76" s="151">
        <v>302.08</v>
      </c>
      <c r="X76" s="85">
        <v>10</v>
      </c>
      <c r="Y76" s="131">
        <f t="shared" si="11"/>
        <v>3020.7999999999997</v>
      </c>
      <c r="Z76" s="131">
        <f t="shared" si="11"/>
        <v>3020.7999999999997</v>
      </c>
      <c r="AA76" s="44"/>
    </row>
    <row r="77" spans="1:29" ht="25.5" x14ac:dyDescent="0.25">
      <c r="A77" s="363" t="s">
        <v>69</v>
      </c>
      <c r="B77" s="33" t="s">
        <v>352</v>
      </c>
      <c r="C77" s="269" t="s">
        <v>213</v>
      </c>
      <c r="D77" s="144" t="s">
        <v>214</v>
      </c>
      <c r="E77" s="144" t="s">
        <v>96</v>
      </c>
      <c r="F77" s="144" t="s">
        <v>191</v>
      </c>
      <c r="G77" s="145"/>
      <c r="H77" s="144"/>
      <c r="I77" s="144" t="s">
        <v>71</v>
      </c>
      <c r="J77" s="146" t="s">
        <v>72</v>
      </c>
      <c r="K77" s="144" t="s">
        <v>71</v>
      </c>
      <c r="L77" s="132" t="s">
        <v>210</v>
      </c>
      <c r="M77" s="152">
        <v>46085</v>
      </c>
      <c r="N77" s="152">
        <v>46112</v>
      </c>
      <c r="O77" s="144"/>
      <c r="P77" s="147"/>
      <c r="Q77" s="148">
        <v>0</v>
      </c>
      <c r="R77" s="148">
        <v>0</v>
      </c>
      <c r="S77" s="139">
        <v>0</v>
      </c>
      <c r="T77" s="85">
        <v>0</v>
      </c>
      <c r="U77" s="111">
        <v>0</v>
      </c>
      <c r="V77" s="85">
        <v>12</v>
      </c>
      <c r="W77" s="151">
        <v>302.08</v>
      </c>
      <c r="X77" s="85">
        <v>12</v>
      </c>
      <c r="Y77" s="131">
        <f t="shared" si="11"/>
        <v>3624.96</v>
      </c>
      <c r="Z77" s="131">
        <f t="shared" si="11"/>
        <v>3624.96</v>
      </c>
      <c r="AA77" s="44" t="s">
        <v>99</v>
      </c>
    </row>
    <row r="78" spans="1:29" ht="25.5" x14ac:dyDescent="0.25">
      <c r="A78" s="363" t="s">
        <v>69</v>
      </c>
      <c r="B78" s="33" t="s">
        <v>352</v>
      </c>
      <c r="C78" s="394" t="s">
        <v>215</v>
      </c>
      <c r="D78" s="410" t="s">
        <v>216</v>
      </c>
      <c r="E78" s="144" t="s">
        <v>96</v>
      </c>
      <c r="F78" s="144" t="s">
        <v>191</v>
      </c>
      <c r="G78" s="145"/>
      <c r="H78" s="144"/>
      <c r="I78" s="144" t="s">
        <v>71</v>
      </c>
      <c r="J78" s="146" t="s">
        <v>72</v>
      </c>
      <c r="K78" s="144" t="s">
        <v>71</v>
      </c>
      <c r="L78" s="132" t="s">
        <v>210</v>
      </c>
      <c r="M78" s="88">
        <v>46085</v>
      </c>
      <c r="N78" s="89">
        <v>45009</v>
      </c>
      <c r="O78" s="158"/>
      <c r="P78" s="158"/>
      <c r="Q78" s="148">
        <v>0</v>
      </c>
      <c r="R78" s="148">
        <v>0</v>
      </c>
      <c r="S78" s="150">
        <v>0</v>
      </c>
      <c r="T78" s="144">
        <v>0</v>
      </c>
      <c r="U78" s="149">
        <v>0</v>
      </c>
      <c r="V78" s="85">
        <v>7</v>
      </c>
      <c r="W78" s="151">
        <v>302.08</v>
      </c>
      <c r="X78" s="85">
        <v>7</v>
      </c>
      <c r="Y78" s="131">
        <f t="shared" si="11"/>
        <v>2114.56</v>
      </c>
      <c r="Z78" s="131">
        <f t="shared" si="11"/>
        <v>2114.56</v>
      </c>
      <c r="AA78" s="44" t="s">
        <v>99</v>
      </c>
    </row>
    <row r="79" spans="1:29" ht="25.5" x14ac:dyDescent="0.25">
      <c r="A79" s="363" t="s">
        <v>69</v>
      </c>
      <c r="B79" s="33" t="s">
        <v>352</v>
      </c>
      <c r="C79" s="269" t="s">
        <v>217</v>
      </c>
      <c r="D79" s="144" t="s">
        <v>218</v>
      </c>
      <c r="E79" s="144" t="s">
        <v>96</v>
      </c>
      <c r="F79" s="144" t="s">
        <v>191</v>
      </c>
      <c r="G79" s="145"/>
      <c r="H79" s="144"/>
      <c r="I79" s="144" t="s">
        <v>71</v>
      </c>
      <c r="J79" s="146" t="s">
        <v>72</v>
      </c>
      <c r="K79" s="144" t="s">
        <v>71</v>
      </c>
      <c r="L79" s="132" t="s">
        <v>210</v>
      </c>
      <c r="M79" s="152">
        <v>46085</v>
      </c>
      <c r="N79" s="152">
        <v>46105</v>
      </c>
      <c r="O79" s="144"/>
      <c r="P79" s="147"/>
      <c r="Q79" s="148">
        <v>0</v>
      </c>
      <c r="R79" s="148">
        <v>0</v>
      </c>
      <c r="S79" s="150">
        <v>0</v>
      </c>
      <c r="T79" s="144">
        <v>0</v>
      </c>
      <c r="U79" s="149">
        <v>0</v>
      </c>
      <c r="V79" s="108">
        <v>7</v>
      </c>
      <c r="W79" s="151">
        <v>302.08</v>
      </c>
      <c r="X79" s="160">
        <v>7</v>
      </c>
      <c r="Y79" s="156">
        <f t="shared" si="11"/>
        <v>2114.56</v>
      </c>
      <c r="Z79" s="156">
        <f t="shared" si="11"/>
        <v>2114.56</v>
      </c>
      <c r="AA79" s="44" t="s">
        <v>99</v>
      </c>
    </row>
    <row r="80" spans="1:29" ht="25.5" x14ac:dyDescent="0.25">
      <c r="A80" s="363" t="s">
        <v>69</v>
      </c>
      <c r="B80" s="33" t="s">
        <v>352</v>
      </c>
      <c r="C80" s="393" t="s">
        <v>220</v>
      </c>
      <c r="D80" s="33" t="s">
        <v>221</v>
      </c>
      <c r="E80" s="33" t="s">
        <v>96</v>
      </c>
      <c r="F80" s="33" t="s">
        <v>191</v>
      </c>
      <c r="G80" s="154"/>
      <c r="H80" s="33"/>
      <c r="I80" s="33" t="s">
        <v>71</v>
      </c>
      <c r="J80" s="36" t="s">
        <v>72</v>
      </c>
      <c r="K80" s="33" t="s">
        <v>71</v>
      </c>
      <c r="L80" s="254" t="s">
        <v>210</v>
      </c>
      <c r="M80" s="270">
        <v>46087</v>
      </c>
      <c r="N80" s="270">
        <v>46107</v>
      </c>
      <c r="O80" s="33"/>
      <c r="P80" s="155"/>
      <c r="Q80" s="38">
        <v>0</v>
      </c>
      <c r="R80" s="38">
        <v>0</v>
      </c>
      <c r="S80" s="39">
        <v>0</v>
      </c>
      <c r="T80" s="33">
        <v>0</v>
      </c>
      <c r="U80" s="40">
        <v>0</v>
      </c>
      <c r="V80" s="117">
        <v>7</v>
      </c>
      <c r="W80" s="41">
        <v>302.08</v>
      </c>
      <c r="X80" s="392">
        <v>7</v>
      </c>
      <c r="Y80" s="54">
        <f t="shared" si="11"/>
        <v>2114.56</v>
      </c>
      <c r="Z80" s="54">
        <f t="shared" si="11"/>
        <v>2114.56</v>
      </c>
      <c r="AA80" s="35" t="s">
        <v>99</v>
      </c>
    </row>
    <row r="81" spans="1:27" ht="25.5" x14ac:dyDescent="0.25">
      <c r="A81" s="363" t="s">
        <v>69</v>
      </c>
      <c r="B81" s="33" t="s">
        <v>352</v>
      </c>
      <c r="C81" s="393" t="s">
        <v>580</v>
      </c>
      <c r="D81" s="33" t="s">
        <v>581</v>
      </c>
      <c r="E81" s="33" t="s">
        <v>96</v>
      </c>
      <c r="F81" s="33" t="s">
        <v>191</v>
      </c>
      <c r="G81" s="154"/>
      <c r="H81" s="33"/>
      <c r="I81" s="33" t="s">
        <v>71</v>
      </c>
      <c r="J81" s="36" t="s">
        <v>72</v>
      </c>
      <c r="K81" s="33" t="s">
        <v>71</v>
      </c>
      <c r="L81" s="254" t="s">
        <v>210</v>
      </c>
      <c r="M81" s="270">
        <v>46084</v>
      </c>
      <c r="N81" s="270">
        <v>46112</v>
      </c>
      <c r="O81" s="33"/>
      <c r="P81" s="155"/>
      <c r="Q81" s="38">
        <v>0</v>
      </c>
      <c r="R81" s="38">
        <v>0</v>
      </c>
      <c r="S81" s="39">
        <v>0</v>
      </c>
      <c r="T81" s="33">
        <v>0</v>
      </c>
      <c r="U81" s="40">
        <v>0</v>
      </c>
      <c r="V81" s="117">
        <v>8</v>
      </c>
      <c r="W81" s="41">
        <v>302.08</v>
      </c>
      <c r="X81" s="271">
        <v>8</v>
      </c>
      <c r="Y81" s="156">
        <f t="shared" si="11"/>
        <v>2416.64</v>
      </c>
      <c r="Z81" s="156">
        <f t="shared" si="11"/>
        <v>2416.64</v>
      </c>
      <c r="AA81" s="35" t="s">
        <v>99</v>
      </c>
    </row>
    <row r="82" spans="1:27" ht="25.5" x14ac:dyDescent="0.25">
      <c r="A82" s="363" t="s">
        <v>69</v>
      </c>
      <c r="B82" s="33" t="s">
        <v>352</v>
      </c>
      <c r="C82" s="269" t="s">
        <v>415</v>
      </c>
      <c r="D82" s="144" t="s">
        <v>416</v>
      </c>
      <c r="E82" s="144" t="s">
        <v>96</v>
      </c>
      <c r="F82" s="144" t="s">
        <v>191</v>
      </c>
      <c r="G82" s="145"/>
      <c r="H82" s="144"/>
      <c r="I82" s="144" t="s">
        <v>71</v>
      </c>
      <c r="J82" s="146" t="s">
        <v>72</v>
      </c>
      <c r="K82" s="144" t="s">
        <v>71</v>
      </c>
      <c r="L82" s="132" t="s">
        <v>210</v>
      </c>
      <c r="M82" s="152">
        <v>46087</v>
      </c>
      <c r="N82" s="152">
        <v>46107</v>
      </c>
      <c r="O82" s="144"/>
      <c r="P82" s="147"/>
      <c r="Q82" s="148">
        <v>0</v>
      </c>
      <c r="R82" s="148">
        <v>0</v>
      </c>
      <c r="S82" s="139">
        <v>0</v>
      </c>
      <c r="T82" s="144">
        <v>0</v>
      </c>
      <c r="U82" s="149">
        <v>0</v>
      </c>
      <c r="V82" s="44">
        <v>7</v>
      </c>
      <c r="W82" s="52">
        <v>302.08</v>
      </c>
      <c r="X82" s="144">
        <v>7</v>
      </c>
      <c r="Y82" s="54">
        <f t="shared" si="11"/>
        <v>2114.56</v>
      </c>
      <c r="Z82" s="54">
        <f t="shared" si="11"/>
        <v>2114.56</v>
      </c>
      <c r="AA82" s="44" t="s">
        <v>99</v>
      </c>
    </row>
    <row r="83" spans="1:27" ht="25.5" x14ac:dyDescent="0.25">
      <c r="A83" s="363" t="s">
        <v>69</v>
      </c>
      <c r="B83" s="33" t="s">
        <v>352</v>
      </c>
      <c r="C83" s="134" t="s">
        <v>224</v>
      </c>
      <c r="D83" s="132" t="s">
        <v>225</v>
      </c>
      <c r="E83" s="132" t="s">
        <v>96</v>
      </c>
      <c r="F83" s="132" t="s">
        <v>191</v>
      </c>
      <c r="G83" s="161"/>
      <c r="H83" s="132"/>
      <c r="I83" s="132" t="s">
        <v>71</v>
      </c>
      <c r="J83" s="135" t="s">
        <v>72</v>
      </c>
      <c r="K83" s="132" t="s">
        <v>71</v>
      </c>
      <c r="L83" s="132" t="s">
        <v>210</v>
      </c>
      <c r="M83" s="98">
        <v>46082</v>
      </c>
      <c r="N83" s="99">
        <v>46110</v>
      </c>
      <c r="O83" s="132"/>
      <c r="P83" s="162"/>
      <c r="Q83" s="138">
        <v>0</v>
      </c>
      <c r="R83" s="138">
        <v>0</v>
      </c>
      <c r="S83" s="139">
        <v>0</v>
      </c>
      <c r="T83" s="132">
        <v>0</v>
      </c>
      <c r="U83" s="141">
        <v>0</v>
      </c>
      <c r="V83" s="103">
        <v>8</v>
      </c>
      <c r="W83" s="163">
        <v>302.08</v>
      </c>
      <c r="X83" s="103">
        <v>8</v>
      </c>
      <c r="Y83" s="131">
        <f t="shared" si="11"/>
        <v>2416.64</v>
      </c>
      <c r="Z83" s="131">
        <f t="shared" si="11"/>
        <v>2416.64</v>
      </c>
      <c r="AA83" s="103" t="s">
        <v>99</v>
      </c>
    </row>
    <row r="84" spans="1:27" ht="25.5" x14ac:dyDescent="0.25">
      <c r="A84" s="363" t="s">
        <v>69</v>
      </c>
      <c r="B84" s="33" t="s">
        <v>352</v>
      </c>
      <c r="C84" s="402" t="s">
        <v>226</v>
      </c>
      <c r="D84" s="67" t="s">
        <v>227</v>
      </c>
      <c r="E84" s="144" t="s">
        <v>96</v>
      </c>
      <c r="F84" s="144" t="s">
        <v>191</v>
      </c>
      <c r="G84" s="145"/>
      <c r="H84" s="146"/>
      <c r="I84" s="144" t="s">
        <v>71</v>
      </c>
      <c r="J84" s="146" t="s">
        <v>72</v>
      </c>
      <c r="K84" s="144" t="s">
        <v>71</v>
      </c>
      <c r="L84" s="132" t="s">
        <v>210</v>
      </c>
      <c r="M84" s="152">
        <v>46083</v>
      </c>
      <c r="N84" s="152">
        <v>46112</v>
      </c>
      <c r="O84" s="144"/>
      <c r="P84" s="147"/>
      <c r="Q84" s="148">
        <v>0</v>
      </c>
      <c r="R84" s="148">
        <v>0</v>
      </c>
      <c r="S84" s="139">
        <v>0</v>
      </c>
      <c r="T84" s="144">
        <v>0</v>
      </c>
      <c r="U84" s="149">
        <v>0</v>
      </c>
      <c r="V84" s="108">
        <v>9</v>
      </c>
      <c r="W84" s="151">
        <v>302.08</v>
      </c>
      <c r="X84" s="160">
        <v>9</v>
      </c>
      <c r="Y84" s="131">
        <f t="shared" si="11"/>
        <v>2718.72</v>
      </c>
      <c r="Z84" s="131">
        <f t="shared" si="11"/>
        <v>2718.72</v>
      </c>
      <c r="AA84" s="108" t="s">
        <v>99</v>
      </c>
    </row>
    <row r="85" spans="1:27" ht="25.5" x14ac:dyDescent="0.25">
      <c r="A85" s="206" t="s">
        <v>69</v>
      </c>
      <c r="B85" s="33" t="s">
        <v>352</v>
      </c>
      <c r="C85" s="401" t="s">
        <v>417</v>
      </c>
      <c r="D85" s="78" t="s">
        <v>418</v>
      </c>
      <c r="E85" s="33" t="s">
        <v>96</v>
      </c>
      <c r="F85" s="33" t="s">
        <v>191</v>
      </c>
      <c r="G85" s="154"/>
      <c r="H85" s="33"/>
      <c r="I85" s="36" t="s">
        <v>71</v>
      </c>
      <c r="J85" s="36" t="s">
        <v>72</v>
      </c>
      <c r="K85" s="36" t="s">
        <v>71</v>
      </c>
      <c r="L85" s="254" t="s">
        <v>210</v>
      </c>
      <c r="M85" s="270">
        <v>46083</v>
      </c>
      <c r="N85" s="270">
        <v>46112</v>
      </c>
      <c r="O85" s="33"/>
      <c r="P85" s="155"/>
      <c r="Q85" s="166">
        <v>0</v>
      </c>
      <c r="R85" s="166">
        <v>0</v>
      </c>
      <c r="S85" s="39">
        <v>0</v>
      </c>
      <c r="T85" s="43">
        <v>0</v>
      </c>
      <c r="U85" s="253">
        <v>0</v>
      </c>
      <c r="V85" s="43">
        <v>9</v>
      </c>
      <c r="W85" s="41">
        <v>302.08</v>
      </c>
      <c r="X85" s="43">
        <v>9</v>
      </c>
      <c r="Y85" s="156">
        <f t="shared" si="11"/>
        <v>2718.72</v>
      </c>
      <c r="Z85" s="156">
        <f t="shared" si="11"/>
        <v>2718.72</v>
      </c>
      <c r="AA85" s="117" t="s">
        <v>99</v>
      </c>
    </row>
    <row r="86" spans="1:27" ht="25.5" x14ac:dyDescent="0.25">
      <c r="A86" s="363" t="s">
        <v>69</v>
      </c>
      <c r="B86" s="33" t="s">
        <v>352</v>
      </c>
      <c r="C86" s="269" t="s">
        <v>419</v>
      </c>
      <c r="D86" s="67" t="s">
        <v>420</v>
      </c>
      <c r="E86" s="144" t="s">
        <v>96</v>
      </c>
      <c r="F86" s="144" t="s">
        <v>191</v>
      </c>
      <c r="G86" s="145"/>
      <c r="H86" s="144"/>
      <c r="I86" s="144" t="s">
        <v>71</v>
      </c>
      <c r="J86" s="146" t="s">
        <v>72</v>
      </c>
      <c r="K86" s="144" t="s">
        <v>71</v>
      </c>
      <c r="L86" s="132" t="s">
        <v>210</v>
      </c>
      <c r="M86" s="152">
        <v>46082</v>
      </c>
      <c r="N86" s="152">
        <v>46110</v>
      </c>
      <c r="O86" s="144"/>
      <c r="P86" s="147"/>
      <c r="Q86" s="148">
        <v>0</v>
      </c>
      <c r="R86" s="148">
        <v>0</v>
      </c>
      <c r="S86" s="139">
        <v>0</v>
      </c>
      <c r="T86" s="44">
        <v>0</v>
      </c>
      <c r="U86" s="52">
        <v>0</v>
      </c>
      <c r="V86" s="44">
        <v>8</v>
      </c>
      <c r="W86" s="52">
        <v>302.08</v>
      </c>
      <c r="X86" s="44">
        <v>8</v>
      </c>
      <c r="Y86" s="54">
        <f t="shared" si="11"/>
        <v>2416.64</v>
      </c>
      <c r="Z86" s="54">
        <f t="shared" si="11"/>
        <v>2416.64</v>
      </c>
      <c r="AA86" s="44" t="s">
        <v>99</v>
      </c>
    </row>
    <row r="87" spans="1:27" ht="25.5" x14ac:dyDescent="0.25">
      <c r="A87" s="363" t="s">
        <v>69</v>
      </c>
      <c r="B87" s="33" t="s">
        <v>352</v>
      </c>
      <c r="C87" s="269" t="s">
        <v>232</v>
      </c>
      <c r="D87" s="146" t="s">
        <v>233</v>
      </c>
      <c r="E87" s="144" t="s">
        <v>96</v>
      </c>
      <c r="F87" s="144" t="s">
        <v>191</v>
      </c>
      <c r="G87" s="145"/>
      <c r="H87" s="146"/>
      <c r="I87" s="146" t="s">
        <v>71</v>
      </c>
      <c r="J87" s="146" t="s">
        <v>72</v>
      </c>
      <c r="K87" s="146" t="s">
        <v>71</v>
      </c>
      <c r="L87" s="132" t="s">
        <v>210</v>
      </c>
      <c r="M87" s="49">
        <v>46090</v>
      </c>
      <c r="N87" s="49">
        <v>46112</v>
      </c>
      <c r="O87" s="146"/>
      <c r="P87" s="395"/>
      <c r="Q87" s="164">
        <v>0</v>
      </c>
      <c r="R87" s="164">
        <v>0</v>
      </c>
      <c r="S87" s="139">
        <v>0</v>
      </c>
      <c r="T87" s="144">
        <v>0</v>
      </c>
      <c r="U87" s="149">
        <v>0</v>
      </c>
      <c r="V87" s="44">
        <v>11</v>
      </c>
      <c r="W87" s="52">
        <v>302.08</v>
      </c>
      <c r="X87" s="44">
        <v>11</v>
      </c>
      <c r="Y87" s="54">
        <f t="shared" si="11"/>
        <v>3322.8799999999997</v>
      </c>
      <c r="Z87" s="54">
        <f t="shared" si="11"/>
        <v>3322.8799999999997</v>
      </c>
      <c r="AA87" s="44" t="s">
        <v>99</v>
      </c>
    </row>
    <row r="88" spans="1:27" ht="25.5" x14ac:dyDescent="0.25">
      <c r="A88" s="363" t="s">
        <v>69</v>
      </c>
      <c r="B88" s="33" t="s">
        <v>352</v>
      </c>
      <c r="C88" s="269" t="s">
        <v>234</v>
      </c>
      <c r="D88" s="144" t="s">
        <v>235</v>
      </c>
      <c r="E88" s="144" t="s">
        <v>96</v>
      </c>
      <c r="F88" s="144" t="s">
        <v>191</v>
      </c>
      <c r="G88" s="145"/>
      <c r="H88" s="146"/>
      <c r="I88" s="144" t="s">
        <v>71</v>
      </c>
      <c r="J88" s="146" t="s">
        <v>72</v>
      </c>
      <c r="K88" s="144" t="s">
        <v>71</v>
      </c>
      <c r="L88" s="132" t="s">
        <v>236</v>
      </c>
      <c r="M88" s="49">
        <v>46083</v>
      </c>
      <c r="N88" s="49">
        <v>46106</v>
      </c>
      <c r="O88" s="144"/>
      <c r="P88" s="147"/>
      <c r="Q88" s="148">
        <v>0</v>
      </c>
      <c r="R88" s="148">
        <v>0</v>
      </c>
      <c r="S88" s="168">
        <v>0</v>
      </c>
      <c r="T88" s="144">
        <v>0</v>
      </c>
      <c r="U88" s="149">
        <v>0</v>
      </c>
      <c r="V88" s="44">
        <v>12</v>
      </c>
      <c r="W88" s="52">
        <v>302.08</v>
      </c>
      <c r="X88" s="44">
        <v>12</v>
      </c>
      <c r="Y88" s="54">
        <f>SUM((T88*U88)+(V88*W88))</f>
        <v>3624.96</v>
      </c>
      <c r="Z88" s="54">
        <f>SUM((U88*V88)+(W88*X88))</f>
        <v>3624.96</v>
      </c>
      <c r="AA88" s="44" t="s">
        <v>99</v>
      </c>
    </row>
    <row r="89" spans="1:27" ht="25.5" x14ac:dyDescent="0.25">
      <c r="A89" s="363" t="s">
        <v>69</v>
      </c>
      <c r="B89" s="33" t="s">
        <v>352</v>
      </c>
      <c r="C89" s="269" t="s">
        <v>252</v>
      </c>
      <c r="D89" s="144" t="s">
        <v>253</v>
      </c>
      <c r="E89" s="144" t="s">
        <v>96</v>
      </c>
      <c r="F89" s="144" t="s">
        <v>191</v>
      </c>
      <c r="G89" s="145"/>
      <c r="H89" s="146"/>
      <c r="I89" s="144" t="s">
        <v>71</v>
      </c>
      <c r="J89" s="146" t="s">
        <v>72</v>
      </c>
      <c r="K89" s="144" t="s">
        <v>71</v>
      </c>
      <c r="L89" s="132" t="s">
        <v>236</v>
      </c>
      <c r="M89" s="49">
        <v>46092</v>
      </c>
      <c r="N89" s="49">
        <v>46112</v>
      </c>
      <c r="O89" s="144"/>
      <c r="P89" s="147"/>
      <c r="Q89" s="148">
        <v>0</v>
      </c>
      <c r="R89" s="148">
        <v>0</v>
      </c>
      <c r="S89" s="168">
        <v>0</v>
      </c>
      <c r="T89" s="144">
        <v>0</v>
      </c>
      <c r="U89" s="149">
        <v>0</v>
      </c>
      <c r="V89" s="44">
        <v>7</v>
      </c>
      <c r="W89" s="52">
        <v>302.08</v>
      </c>
      <c r="X89" s="44">
        <v>7</v>
      </c>
      <c r="Y89" s="54">
        <f>SUM((T89*U89)+(V89*W89))</f>
        <v>2114.56</v>
      </c>
      <c r="Z89" s="54">
        <f>SUM((U89*V89)+(W89*X89))</f>
        <v>2114.56</v>
      </c>
      <c r="AA89" s="44" t="s">
        <v>99</v>
      </c>
    </row>
    <row r="90" spans="1:27" ht="25.5" x14ac:dyDescent="0.25">
      <c r="A90" s="363" t="s">
        <v>69</v>
      </c>
      <c r="B90" s="33" t="s">
        <v>352</v>
      </c>
      <c r="C90" s="269" t="s">
        <v>237</v>
      </c>
      <c r="D90" s="144" t="s">
        <v>238</v>
      </c>
      <c r="E90" s="144" t="s">
        <v>96</v>
      </c>
      <c r="F90" s="144" t="s">
        <v>191</v>
      </c>
      <c r="G90" s="145"/>
      <c r="H90" s="146"/>
      <c r="I90" s="144" t="s">
        <v>71</v>
      </c>
      <c r="J90" s="146" t="s">
        <v>72</v>
      </c>
      <c r="K90" s="144" t="s">
        <v>71</v>
      </c>
      <c r="L90" s="132" t="s">
        <v>236</v>
      </c>
      <c r="M90" s="49">
        <v>46083</v>
      </c>
      <c r="N90" s="49">
        <v>46112</v>
      </c>
      <c r="O90" s="144"/>
      <c r="P90" s="147"/>
      <c r="Q90" s="148">
        <v>0</v>
      </c>
      <c r="R90" s="148">
        <v>0</v>
      </c>
      <c r="S90" s="139">
        <v>0</v>
      </c>
      <c r="T90" s="144">
        <v>0</v>
      </c>
      <c r="U90" s="149">
        <v>0</v>
      </c>
      <c r="V90" s="44">
        <v>9</v>
      </c>
      <c r="W90" s="52">
        <v>302.08</v>
      </c>
      <c r="X90" s="44">
        <v>9</v>
      </c>
      <c r="Y90" s="54">
        <f t="shared" ref="Y90:Z98" si="12">SUM((T90*U90)+(V90*W90))</f>
        <v>2718.72</v>
      </c>
      <c r="Z90" s="54">
        <f t="shared" si="12"/>
        <v>2718.72</v>
      </c>
      <c r="AA90" s="44" t="s">
        <v>99</v>
      </c>
    </row>
    <row r="91" spans="1:27" ht="25.5" x14ac:dyDescent="0.25">
      <c r="A91" s="363" t="s">
        <v>69</v>
      </c>
      <c r="B91" s="33" t="s">
        <v>352</v>
      </c>
      <c r="C91" s="269" t="s">
        <v>239</v>
      </c>
      <c r="D91" s="144" t="s">
        <v>240</v>
      </c>
      <c r="E91" s="144" t="s">
        <v>96</v>
      </c>
      <c r="F91" s="144" t="s">
        <v>191</v>
      </c>
      <c r="G91" s="145"/>
      <c r="H91" s="146"/>
      <c r="I91" s="144" t="s">
        <v>71</v>
      </c>
      <c r="J91" s="146" t="s">
        <v>72</v>
      </c>
      <c r="K91" s="144" t="s">
        <v>71</v>
      </c>
      <c r="L91" s="132" t="s">
        <v>236</v>
      </c>
      <c r="M91" s="49">
        <v>46085</v>
      </c>
      <c r="N91" s="49">
        <v>46108</v>
      </c>
      <c r="O91" s="144"/>
      <c r="P91" s="147"/>
      <c r="Q91" s="148">
        <v>0</v>
      </c>
      <c r="R91" s="148">
        <v>0</v>
      </c>
      <c r="S91" s="168">
        <v>0</v>
      </c>
      <c r="T91" s="144">
        <v>0</v>
      </c>
      <c r="U91" s="149">
        <v>0</v>
      </c>
      <c r="V91" s="44">
        <v>12</v>
      </c>
      <c r="W91" s="52">
        <v>302.08</v>
      </c>
      <c r="X91" s="44">
        <v>12</v>
      </c>
      <c r="Y91" s="54">
        <f t="shared" si="12"/>
        <v>3624.96</v>
      </c>
      <c r="Z91" s="54">
        <f t="shared" si="12"/>
        <v>3624.96</v>
      </c>
      <c r="AA91" s="44" t="s">
        <v>99</v>
      </c>
    </row>
    <row r="92" spans="1:27" ht="25.5" x14ac:dyDescent="0.25">
      <c r="A92" s="363" t="s">
        <v>69</v>
      </c>
      <c r="B92" s="33" t="s">
        <v>352</v>
      </c>
      <c r="C92" s="269" t="s">
        <v>241</v>
      </c>
      <c r="D92" s="144" t="s">
        <v>242</v>
      </c>
      <c r="E92" s="144" t="s">
        <v>96</v>
      </c>
      <c r="F92" s="144" t="s">
        <v>191</v>
      </c>
      <c r="G92" s="145"/>
      <c r="H92" s="146"/>
      <c r="I92" s="144" t="s">
        <v>71</v>
      </c>
      <c r="J92" s="146" t="s">
        <v>72</v>
      </c>
      <c r="K92" s="144" t="s">
        <v>71</v>
      </c>
      <c r="L92" s="132" t="s">
        <v>236</v>
      </c>
      <c r="M92" s="49">
        <v>46087</v>
      </c>
      <c r="N92" s="49">
        <v>46107</v>
      </c>
      <c r="O92" s="144"/>
      <c r="P92" s="147"/>
      <c r="Q92" s="148">
        <v>0</v>
      </c>
      <c r="R92" s="148">
        <v>0</v>
      </c>
      <c r="S92" s="168">
        <v>0</v>
      </c>
      <c r="T92" s="144">
        <v>0</v>
      </c>
      <c r="U92" s="149">
        <v>0</v>
      </c>
      <c r="V92" s="44">
        <v>7</v>
      </c>
      <c r="W92" s="52">
        <v>302.08</v>
      </c>
      <c r="X92" s="44">
        <v>7</v>
      </c>
      <c r="Y92" s="54">
        <f t="shared" si="12"/>
        <v>2114.56</v>
      </c>
      <c r="Z92" s="54">
        <f t="shared" si="12"/>
        <v>2114.56</v>
      </c>
      <c r="AA92" s="44" t="s">
        <v>99</v>
      </c>
    </row>
    <row r="93" spans="1:27" ht="25.5" x14ac:dyDescent="0.25">
      <c r="A93" s="363" t="s">
        <v>69</v>
      </c>
      <c r="B93" s="33" t="s">
        <v>352</v>
      </c>
      <c r="C93" s="402" t="s">
        <v>244</v>
      </c>
      <c r="D93" s="67" t="s">
        <v>245</v>
      </c>
      <c r="E93" s="144" t="s">
        <v>96</v>
      </c>
      <c r="F93" s="144" t="s">
        <v>191</v>
      </c>
      <c r="G93" s="145"/>
      <c r="H93" s="146"/>
      <c r="I93" s="144" t="s">
        <v>71</v>
      </c>
      <c r="J93" s="146" t="s">
        <v>72</v>
      </c>
      <c r="K93" s="144" t="s">
        <v>71</v>
      </c>
      <c r="L93" s="132" t="s">
        <v>236</v>
      </c>
      <c r="M93" s="49">
        <v>46087</v>
      </c>
      <c r="N93" s="49">
        <v>46107</v>
      </c>
      <c r="O93" s="144"/>
      <c r="P93" s="147"/>
      <c r="Q93" s="148">
        <v>0</v>
      </c>
      <c r="R93" s="148">
        <v>0</v>
      </c>
      <c r="S93" s="168">
        <v>0</v>
      </c>
      <c r="T93" s="144">
        <v>0</v>
      </c>
      <c r="U93" s="149">
        <v>0</v>
      </c>
      <c r="V93" s="44">
        <v>7</v>
      </c>
      <c r="W93" s="52">
        <v>302.08</v>
      </c>
      <c r="X93" s="44">
        <v>7</v>
      </c>
      <c r="Y93" s="54">
        <f t="shared" si="12"/>
        <v>2114.56</v>
      </c>
      <c r="Z93" s="54">
        <f t="shared" si="12"/>
        <v>2114.56</v>
      </c>
      <c r="AA93" s="44" t="s">
        <v>99</v>
      </c>
    </row>
    <row r="94" spans="1:27" ht="25.5" x14ac:dyDescent="0.25">
      <c r="A94" s="363" t="s">
        <v>69</v>
      </c>
      <c r="B94" s="33" t="s">
        <v>352</v>
      </c>
      <c r="C94" s="269" t="s">
        <v>246</v>
      </c>
      <c r="D94" s="67" t="s">
        <v>247</v>
      </c>
      <c r="E94" s="144" t="s">
        <v>96</v>
      </c>
      <c r="F94" s="144" t="s">
        <v>191</v>
      </c>
      <c r="G94" s="145"/>
      <c r="H94" s="146"/>
      <c r="I94" s="144" t="s">
        <v>71</v>
      </c>
      <c r="J94" s="146" t="s">
        <v>72</v>
      </c>
      <c r="K94" s="144" t="s">
        <v>71</v>
      </c>
      <c r="L94" s="132" t="s">
        <v>236</v>
      </c>
      <c r="M94" s="49">
        <v>46083</v>
      </c>
      <c r="N94" s="49">
        <v>46112</v>
      </c>
      <c r="O94" s="144"/>
      <c r="P94" s="147"/>
      <c r="Q94" s="148">
        <v>0</v>
      </c>
      <c r="R94" s="148">
        <v>0</v>
      </c>
      <c r="S94" s="139">
        <v>0</v>
      </c>
      <c r="T94" s="144">
        <v>0</v>
      </c>
      <c r="U94" s="149">
        <v>0</v>
      </c>
      <c r="V94" s="44">
        <v>9</v>
      </c>
      <c r="W94" s="52">
        <v>302.08</v>
      </c>
      <c r="X94" s="44">
        <v>9</v>
      </c>
      <c r="Y94" s="54">
        <f t="shared" si="12"/>
        <v>2718.72</v>
      </c>
      <c r="Z94" s="54">
        <f t="shared" si="12"/>
        <v>2718.72</v>
      </c>
      <c r="AA94" s="44" t="s">
        <v>99</v>
      </c>
    </row>
    <row r="95" spans="1:27" ht="25.5" x14ac:dyDescent="0.25">
      <c r="A95" s="363" t="s">
        <v>69</v>
      </c>
      <c r="B95" s="33" t="s">
        <v>352</v>
      </c>
      <c r="C95" s="269" t="s">
        <v>248</v>
      </c>
      <c r="D95" s="144" t="s">
        <v>249</v>
      </c>
      <c r="E95" s="144" t="s">
        <v>96</v>
      </c>
      <c r="F95" s="144" t="s">
        <v>191</v>
      </c>
      <c r="G95" s="145"/>
      <c r="H95" s="146"/>
      <c r="I95" s="144" t="s">
        <v>71</v>
      </c>
      <c r="J95" s="146" t="s">
        <v>72</v>
      </c>
      <c r="K95" s="144" t="s">
        <v>71</v>
      </c>
      <c r="L95" s="132" t="s">
        <v>236</v>
      </c>
      <c r="M95" s="49">
        <v>46085</v>
      </c>
      <c r="N95" s="49">
        <v>46105</v>
      </c>
      <c r="O95" s="144"/>
      <c r="P95" s="147"/>
      <c r="Q95" s="148">
        <v>0</v>
      </c>
      <c r="R95" s="148">
        <v>0</v>
      </c>
      <c r="S95" s="139">
        <v>0</v>
      </c>
      <c r="T95" s="144">
        <v>0</v>
      </c>
      <c r="U95" s="149">
        <v>0</v>
      </c>
      <c r="V95" s="44">
        <v>7</v>
      </c>
      <c r="W95" s="52">
        <v>302.08</v>
      </c>
      <c r="X95" s="44">
        <v>7</v>
      </c>
      <c r="Y95" s="54">
        <f t="shared" si="12"/>
        <v>2114.56</v>
      </c>
      <c r="Z95" s="54">
        <f t="shared" si="12"/>
        <v>2114.56</v>
      </c>
      <c r="AA95" s="44" t="s">
        <v>99</v>
      </c>
    </row>
    <row r="96" spans="1:27" ht="25.5" x14ac:dyDescent="0.25">
      <c r="A96" s="363" t="s">
        <v>69</v>
      </c>
      <c r="B96" s="33" t="s">
        <v>352</v>
      </c>
      <c r="C96" s="402" t="s">
        <v>250</v>
      </c>
      <c r="D96" s="67" t="s">
        <v>251</v>
      </c>
      <c r="E96" s="144" t="s">
        <v>96</v>
      </c>
      <c r="F96" s="144" t="s">
        <v>191</v>
      </c>
      <c r="G96" s="145"/>
      <c r="H96" s="146"/>
      <c r="I96" s="144" t="s">
        <v>71</v>
      </c>
      <c r="J96" s="146" t="s">
        <v>72</v>
      </c>
      <c r="K96" s="144" t="s">
        <v>71</v>
      </c>
      <c r="L96" s="132" t="s">
        <v>236</v>
      </c>
      <c r="M96" s="152">
        <v>46082</v>
      </c>
      <c r="N96" s="152">
        <v>46110</v>
      </c>
      <c r="O96" s="144"/>
      <c r="P96" s="147"/>
      <c r="Q96" s="148">
        <v>0</v>
      </c>
      <c r="R96" s="148">
        <v>0</v>
      </c>
      <c r="S96" s="168">
        <v>0</v>
      </c>
      <c r="T96" s="44">
        <v>0</v>
      </c>
      <c r="U96" s="52">
        <v>0</v>
      </c>
      <c r="V96" s="44">
        <v>8</v>
      </c>
      <c r="W96" s="52">
        <v>302.08</v>
      </c>
      <c r="X96" s="44">
        <v>8</v>
      </c>
      <c r="Y96" s="54">
        <f t="shared" si="12"/>
        <v>2416.64</v>
      </c>
      <c r="Z96" s="54">
        <f t="shared" si="12"/>
        <v>2416.64</v>
      </c>
      <c r="AA96" s="44" t="s">
        <v>99</v>
      </c>
    </row>
    <row r="97" spans="1:29" ht="25.5" x14ac:dyDescent="0.25">
      <c r="A97" s="363" t="s">
        <v>69</v>
      </c>
      <c r="B97" s="144" t="s">
        <v>352</v>
      </c>
      <c r="C97" s="134" t="s">
        <v>254</v>
      </c>
      <c r="D97" s="132" t="s">
        <v>255</v>
      </c>
      <c r="E97" s="132" t="s">
        <v>96</v>
      </c>
      <c r="F97" s="132" t="s">
        <v>191</v>
      </c>
      <c r="G97" s="161"/>
      <c r="H97" s="135"/>
      <c r="I97" s="132" t="s">
        <v>71</v>
      </c>
      <c r="J97" s="135" t="s">
        <v>72</v>
      </c>
      <c r="K97" s="132" t="s">
        <v>71</v>
      </c>
      <c r="L97" s="132" t="s">
        <v>236</v>
      </c>
      <c r="M97" s="267">
        <v>46085</v>
      </c>
      <c r="N97" s="267">
        <v>45375</v>
      </c>
      <c r="O97" s="132"/>
      <c r="P97" s="162"/>
      <c r="Q97" s="138">
        <v>0</v>
      </c>
      <c r="R97" s="138">
        <v>0</v>
      </c>
      <c r="S97" s="168">
        <v>0</v>
      </c>
      <c r="T97" s="132">
        <v>0</v>
      </c>
      <c r="U97" s="141">
        <v>0</v>
      </c>
      <c r="V97" s="93">
        <v>7</v>
      </c>
      <c r="W97" s="268">
        <v>302.08</v>
      </c>
      <c r="X97" s="93">
        <v>7</v>
      </c>
      <c r="Y97" s="54">
        <f t="shared" si="12"/>
        <v>2114.56</v>
      </c>
      <c r="Z97" s="54">
        <f t="shared" si="12"/>
        <v>2114.56</v>
      </c>
      <c r="AA97" s="93" t="s">
        <v>99</v>
      </c>
    </row>
    <row r="98" spans="1:29" ht="25.5" x14ac:dyDescent="0.25">
      <c r="A98" s="363" t="s">
        <v>69</v>
      </c>
      <c r="B98" s="144" t="s">
        <v>352</v>
      </c>
      <c r="C98" s="402" t="s">
        <v>258</v>
      </c>
      <c r="D98" s="67" t="s">
        <v>259</v>
      </c>
      <c r="E98" s="144" t="s">
        <v>96</v>
      </c>
      <c r="F98" s="144" t="s">
        <v>191</v>
      </c>
      <c r="G98" s="145"/>
      <c r="H98" s="146"/>
      <c r="I98" s="144" t="s">
        <v>71</v>
      </c>
      <c r="J98" s="146" t="s">
        <v>72</v>
      </c>
      <c r="K98" s="144" t="s">
        <v>71</v>
      </c>
      <c r="L98" s="132" t="s">
        <v>236</v>
      </c>
      <c r="M98" s="49">
        <v>46082</v>
      </c>
      <c r="N98" s="49">
        <v>46110</v>
      </c>
      <c r="O98" s="144"/>
      <c r="P98" s="147"/>
      <c r="Q98" s="148">
        <v>0</v>
      </c>
      <c r="R98" s="148">
        <v>0</v>
      </c>
      <c r="S98" s="139">
        <v>0</v>
      </c>
      <c r="T98" s="144">
        <v>0</v>
      </c>
      <c r="U98" s="149">
        <v>0</v>
      </c>
      <c r="V98" s="44">
        <v>8</v>
      </c>
      <c r="W98" s="52">
        <v>302.08</v>
      </c>
      <c r="X98" s="44">
        <v>8</v>
      </c>
      <c r="Y98" s="54">
        <f t="shared" si="12"/>
        <v>2416.64</v>
      </c>
      <c r="Z98" s="54">
        <f t="shared" si="12"/>
        <v>2416.64</v>
      </c>
      <c r="AA98" s="44" t="s">
        <v>99</v>
      </c>
    </row>
    <row r="99" spans="1:29" ht="57" x14ac:dyDescent="0.25">
      <c r="A99" s="363" t="s">
        <v>69</v>
      </c>
      <c r="B99" s="426" t="s">
        <v>353</v>
      </c>
      <c r="C99" s="304" t="s">
        <v>260</v>
      </c>
      <c r="D99" s="169" t="s">
        <v>261</v>
      </c>
      <c r="E99" s="169" t="s">
        <v>262</v>
      </c>
      <c r="F99" s="169" t="s">
        <v>582</v>
      </c>
      <c r="G99" s="170"/>
      <c r="H99" s="169"/>
      <c r="I99" s="169" t="s">
        <v>71</v>
      </c>
      <c r="J99" s="171" t="s">
        <v>135</v>
      </c>
      <c r="K99" s="169" t="s">
        <v>71</v>
      </c>
      <c r="L99" s="172" t="s">
        <v>583</v>
      </c>
      <c r="M99" s="173" t="s">
        <v>584</v>
      </c>
      <c r="N99" s="173" t="s">
        <v>584</v>
      </c>
      <c r="O99" s="173"/>
      <c r="P99" s="174"/>
      <c r="Q99" s="174">
        <v>0</v>
      </c>
      <c r="R99" s="174">
        <v>0</v>
      </c>
      <c r="S99" s="175">
        <f t="shared" ref="S99:S111" si="13">Q99+R99</f>
        <v>0</v>
      </c>
      <c r="T99" s="169">
        <v>0</v>
      </c>
      <c r="U99" s="174">
        <v>0</v>
      </c>
      <c r="V99" s="169">
        <v>4</v>
      </c>
      <c r="W99" s="174">
        <v>302.08</v>
      </c>
      <c r="X99" s="169">
        <v>4</v>
      </c>
      <c r="Y99" s="176">
        <v>1208.32</v>
      </c>
      <c r="Z99" s="176">
        <v>1208.32</v>
      </c>
      <c r="AA99" s="177"/>
      <c r="AB99" s="398"/>
      <c r="AC99" s="398"/>
    </row>
    <row r="100" spans="1:29" ht="71.25" x14ac:dyDescent="0.25">
      <c r="A100" s="363" t="s">
        <v>69</v>
      </c>
      <c r="B100" s="426" t="s">
        <v>353</v>
      </c>
      <c r="C100" s="304" t="s">
        <v>426</v>
      </c>
      <c r="D100" s="169" t="s">
        <v>427</v>
      </c>
      <c r="E100" s="169" t="s">
        <v>301</v>
      </c>
      <c r="F100" s="169" t="s">
        <v>585</v>
      </c>
      <c r="G100" s="170"/>
      <c r="H100" s="169"/>
      <c r="I100" s="169" t="s">
        <v>71</v>
      </c>
      <c r="J100" s="171" t="s">
        <v>135</v>
      </c>
      <c r="K100" s="169" t="s">
        <v>71</v>
      </c>
      <c r="L100" s="172" t="s">
        <v>586</v>
      </c>
      <c r="M100" s="173" t="s">
        <v>587</v>
      </c>
      <c r="N100" s="173" t="s">
        <v>587</v>
      </c>
      <c r="O100" s="173"/>
      <c r="P100" s="174"/>
      <c r="Q100" s="174">
        <v>0</v>
      </c>
      <c r="R100" s="174">
        <v>0</v>
      </c>
      <c r="S100" s="175">
        <f t="shared" si="13"/>
        <v>0</v>
      </c>
      <c r="T100" s="169">
        <v>0</v>
      </c>
      <c r="U100" s="174">
        <v>0</v>
      </c>
      <c r="V100" s="169">
        <v>3</v>
      </c>
      <c r="W100" s="174">
        <v>302.08</v>
      </c>
      <c r="X100" s="169">
        <v>3</v>
      </c>
      <c r="Y100" s="176">
        <v>906.24</v>
      </c>
      <c r="Z100" s="176">
        <v>906.24</v>
      </c>
      <c r="AA100" s="177"/>
      <c r="AB100" s="398"/>
      <c r="AC100" s="398"/>
    </row>
    <row r="101" spans="1:29" ht="156.75" x14ac:dyDescent="0.25">
      <c r="A101" s="363" t="s">
        <v>69</v>
      </c>
      <c r="B101" s="426" t="s">
        <v>353</v>
      </c>
      <c r="C101" s="304" t="s">
        <v>272</v>
      </c>
      <c r="D101" s="169" t="s">
        <v>273</v>
      </c>
      <c r="E101" s="169" t="s">
        <v>274</v>
      </c>
      <c r="F101" s="169" t="s">
        <v>275</v>
      </c>
      <c r="G101" s="170"/>
      <c r="H101" s="169"/>
      <c r="I101" s="169" t="s">
        <v>71</v>
      </c>
      <c r="J101" s="171" t="s">
        <v>135</v>
      </c>
      <c r="K101" s="169" t="s">
        <v>71</v>
      </c>
      <c r="L101" s="306" t="s">
        <v>588</v>
      </c>
      <c r="M101" s="364" t="s">
        <v>589</v>
      </c>
      <c r="N101" s="364" t="s">
        <v>589</v>
      </c>
      <c r="O101" s="173"/>
      <c r="P101" s="174"/>
      <c r="Q101" s="174">
        <v>0</v>
      </c>
      <c r="R101" s="174">
        <v>0</v>
      </c>
      <c r="S101" s="175">
        <f t="shared" si="13"/>
        <v>0</v>
      </c>
      <c r="T101" s="169">
        <v>0</v>
      </c>
      <c r="U101" s="174">
        <v>0</v>
      </c>
      <c r="V101" s="169">
        <v>8</v>
      </c>
      <c r="W101" s="183">
        <v>55</v>
      </c>
      <c r="X101" s="169">
        <v>8</v>
      </c>
      <c r="Y101" s="175">
        <v>440</v>
      </c>
      <c r="Z101" s="175">
        <f t="shared" ref="Z101:Z111" si="14">S101+Y101</f>
        <v>440</v>
      </c>
      <c r="AA101" s="177"/>
    </row>
    <row r="102" spans="1:29" ht="171" x14ac:dyDescent="0.25">
      <c r="A102" s="363" t="s">
        <v>69</v>
      </c>
      <c r="B102" s="426" t="s">
        <v>353</v>
      </c>
      <c r="C102" s="320" t="s">
        <v>293</v>
      </c>
      <c r="D102" s="363" t="s">
        <v>294</v>
      </c>
      <c r="E102" s="363" t="s">
        <v>295</v>
      </c>
      <c r="F102" s="363" t="s">
        <v>296</v>
      </c>
      <c r="G102" s="179"/>
      <c r="H102" s="178"/>
      <c r="I102" s="178" t="s">
        <v>71</v>
      </c>
      <c r="J102" s="369" t="s">
        <v>135</v>
      </c>
      <c r="K102" s="178" t="s">
        <v>71</v>
      </c>
      <c r="L102" s="185" t="s">
        <v>590</v>
      </c>
      <c r="M102" s="186" t="s">
        <v>591</v>
      </c>
      <c r="N102" s="186" t="s">
        <v>591</v>
      </c>
      <c r="O102" s="182"/>
      <c r="P102" s="183"/>
      <c r="Q102" s="183">
        <v>0</v>
      </c>
      <c r="R102" s="183">
        <v>0</v>
      </c>
      <c r="S102" s="176">
        <f t="shared" si="13"/>
        <v>0</v>
      </c>
      <c r="T102" s="178">
        <v>0</v>
      </c>
      <c r="U102" s="183">
        <v>0</v>
      </c>
      <c r="V102" s="178">
        <v>8</v>
      </c>
      <c r="W102" s="183">
        <v>302.08</v>
      </c>
      <c r="X102" s="178">
        <v>8</v>
      </c>
      <c r="Y102" s="176">
        <f t="shared" ref="Y102:Y111" si="15">(T102*U102)+(V102*W102)</f>
        <v>2416.64</v>
      </c>
      <c r="Z102" s="176">
        <f t="shared" si="14"/>
        <v>2416.64</v>
      </c>
      <c r="AA102" s="184"/>
    </row>
    <row r="103" spans="1:29" ht="71.25" x14ac:dyDescent="0.25">
      <c r="A103" s="363" t="s">
        <v>69</v>
      </c>
      <c r="B103" s="426" t="s">
        <v>353</v>
      </c>
      <c r="C103" s="320" t="s">
        <v>289</v>
      </c>
      <c r="D103" s="363" t="s">
        <v>290</v>
      </c>
      <c r="E103" s="363" t="s">
        <v>284</v>
      </c>
      <c r="F103" s="363" t="s">
        <v>592</v>
      </c>
      <c r="G103" s="179"/>
      <c r="H103" s="178"/>
      <c r="I103" s="178" t="s">
        <v>71</v>
      </c>
      <c r="J103" s="369" t="s">
        <v>286</v>
      </c>
      <c r="K103" s="178" t="s">
        <v>71</v>
      </c>
      <c r="L103" s="185" t="s">
        <v>593</v>
      </c>
      <c r="M103" s="186" t="s">
        <v>594</v>
      </c>
      <c r="N103" s="186" t="s">
        <v>594</v>
      </c>
      <c r="O103" s="182"/>
      <c r="P103" s="183"/>
      <c r="Q103" s="183">
        <v>0</v>
      </c>
      <c r="R103" s="183">
        <v>0</v>
      </c>
      <c r="S103" s="176">
        <f t="shared" si="13"/>
        <v>0</v>
      </c>
      <c r="T103" s="178">
        <v>0</v>
      </c>
      <c r="U103" s="183">
        <v>527.75</v>
      </c>
      <c r="V103" s="178">
        <v>5</v>
      </c>
      <c r="W103" s="183">
        <v>302.08</v>
      </c>
      <c r="X103" s="178">
        <v>5</v>
      </c>
      <c r="Y103" s="176">
        <f t="shared" si="15"/>
        <v>1510.3999999999999</v>
      </c>
      <c r="Z103" s="176">
        <f t="shared" si="14"/>
        <v>1510.3999999999999</v>
      </c>
      <c r="AA103" s="184"/>
    </row>
    <row r="104" spans="1:29" ht="71.25" x14ac:dyDescent="0.25">
      <c r="A104" s="363" t="s">
        <v>69</v>
      </c>
      <c r="B104" s="426" t="s">
        <v>353</v>
      </c>
      <c r="C104" s="320" t="s">
        <v>282</v>
      </c>
      <c r="D104" s="363" t="s">
        <v>283</v>
      </c>
      <c r="E104" s="363" t="s">
        <v>284</v>
      </c>
      <c r="F104" s="363" t="s">
        <v>285</v>
      </c>
      <c r="G104" s="179"/>
      <c r="H104" s="178"/>
      <c r="I104" s="178" t="s">
        <v>71</v>
      </c>
      <c r="J104" s="369" t="s">
        <v>286</v>
      </c>
      <c r="K104" s="178" t="s">
        <v>71</v>
      </c>
      <c r="L104" s="185" t="s">
        <v>452</v>
      </c>
      <c r="M104" s="186" t="s">
        <v>595</v>
      </c>
      <c r="N104" s="186" t="s">
        <v>595</v>
      </c>
      <c r="O104" s="182"/>
      <c r="P104" s="183"/>
      <c r="Q104" s="183">
        <v>0</v>
      </c>
      <c r="R104" s="183">
        <v>0</v>
      </c>
      <c r="S104" s="176">
        <f t="shared" si="13"/>
        <v>0</v>
      </c>
      <c r="T104" s="178">
        <v>0</v>
      </c>
      <c r="U104" s="183">
        <v>527.75</v>
      </c>
      <c r="V104" s="178">
        <v>5</v>
      </c>
      <c r="W104" s="183">
        <v>302.08</v>
      </c>
      <c r="X104" s="178">
        <v>5</v>
      </c>
      <c r="Y104" s="176">
        <f t="shared" si="15"/>
        <v>1510.3999999999999</v>
      </c>
      <c r="Z104" s="176">
        <f t="shared" si="14"/>
        <v>1510.3999999999999</v>
      </c>
      <c r="AA104" s="184"/>
    </row>
    <row r="105" spans="1:29" ht="128.25" x14ac:dyDescent="0.25">
      <c r="A105" s="363" t="s">
        <v>69</v>
      </c>
      <c r="B105" s="426" t="s">
        <v>353</v>
      </c>
      <c r="C105" s="320" t="s">
        <v>454</v>
      </c>
      <c r="D105" s="363" t="s">
        <v>455</v>
      </c>
      <c r="E105" s="363" t="s">
        <v>284</v>
      </c>
      <c r="F105" s="363" t="s">
        <v>596</v>
      </c>
      <c r="G105" s="179"/>
      <c r="H105" s="178"/>
      <c r="I105" s="178" t="s">
        <v>71</v>
      </c>
      <c r="J105" s="369" t="s">
        <v>286</v>
      </c>
      <c r="K105" s="178" t="s">
        <v>71</v>
      </c>
      <c r="L105" s="185" t="s">
        <v>597</v>
      </c>
      <c r="M105" s="186" t="s">
        <v>598</v>
      </c>
      <c r="N105" s="186" t="s">
        <v>598</v>
      </c>
      <c r="O105" s="182"/>
      <c r="P105" s="183"/>
      <c r="Q105" s="183">
        <v>0</v>
      </c>
      <c r="R105" s="183">
        <v>0</v>
      </c>
      <c r="S105" s="176">
        <f t="shared" si="13"/>
        <v>0</v>
      </c>
      <c r="T105" s="178">
        <v>0</v>
      </c>
      <c r="U105" s="183">
        <v>527.75</v>
      </c>
      <c r="V105" s="178">
        <v>4</v>
      </c>
      <c r="W105" s="183">
        <v>302.08</v>
      </c>
      <c r="X105" s="178">
        <v>4</v>
      </c>
      <c r="Y105" s="176">
        <f t="shared" si="15"/>
        <v>1208.32</v>
      </c>
      <c r="Z105" s="176">
        <f t="shared" si="14"/>
        <v>1208.32</v>
      </c>
      <c r="AA105" s="184"/>
    </row>
    <row r="106" spans="1:29" ht="142.5" x14ac:dyDescent="0.25">
      <c r="A106" s="363" t="s">
        <v>69</v>
      </c>
      <c r="B106" s="426" t="s">
        <v>353</v>
      </c>
      <c r="C106" s="304" t="s">
        <v>599</v>
      </c>
      <c r="D106" s="169" t="s">
        <v>600</v>
      </c>
      <c r="E106" s="169" t="s">
        <v>284</v>
      </c>
      <c r="F106" s="169" t="s">
        <v>601</v>
      </c>
      <c r="G106" s="170"/>
      <c r="H106" s="169"/>
      <c r="I106" s="169" t="s">
        <v>71</v>
      </c>
      <c r="J106" s="171" t="s">
        <v>602</v>
      </c>
      <c r="K106" s="169" t="s">
        <v>71</v>
      </c>
      <c r="L106" s="172" t="s">
        <v>603</v>
      </c>
      <c r="M106" s="173" t="s">
        <v>604</v>
      </c>
      <c r="N106" s="173" t="s">
        <v>604</v>
      </c>
      <c r="O106" s="173"/>
      <c r="P106" s="174"/>
      <c r="Q106" s="174">
        <v>0</v>
      </c>
      <c r="R106" s="174">
        <v>0</v>
      </c>
      <c r="S106" s="175">
        <f t="shared" si="13"/>
        <v>0</v>
      </c>
      <c r="T106" s="169">
        <v>0</v>
      </c>
      <c r="U106" s="174">
        <v>0</v>
      </c>
      <c r="V106" s="169">
        <v>2</v>
      </c>
      <c r="W106" s="183">
        <v>302.08</v>
      </c>
      <c r="X106" s="169">
        <v>2</v>
      </c>
      <c r="Y106" s="175">
        <f t="shared" si="15"/>
        <v>604.16</v>
      </c>
      <c r="Z106" s="175">
        <f t="shared" si="14"/>
        <v>604.16</v>
      </c>
      <c r="AA106" s="177"/>
    </row>
    <row r="107" spans="1:29" ht="71.25" x14ac:dyDescent="0.25">
      <c r="A107" s="363" t="s">
        <v>69</v>
      </c>
      <c r="B107" s="426" t="s">
        <v>353</v>
      </c>
      <c r="C107" s="304" t="s">
        <v>326</v>
      </c>
      <c r="D107" s="169" t="s">
        <v>327</v>
      </c>
      <c r="E107" s="169" t="s">
        <v>320</v>
      </c>
      <c r="F107" s="169" t="s">
        <v>328</v>
      </c>
      <c r="G107" s="170"/>
      <c r="H107" s="169"/>
      <c r="I107" s="169" t="s">
        <v>71</v>
      </c>
      <c r="J107" s="171" t="s">
        <v>329</v>
      </c>
      <c r="K107" s="169" t="s">
        <v>71</v>
      </c>
      <c r="L107" s="172" t="s">
        <v>605</v>
      </c>
      <c r="M107" s="173" t="s">
        <v>606</v>
      </c>
      <c r="N107" s="173" t="s">
        <v>606</v>
      </c>
      <c r="O107" s="173"/>
      <c r="P107" s="174"/>
      <c r="Q107" s="174">
        <v>0</v>
      </c>
      <c r="R107" s="174">
        <v>0</v>
      </c>
      <c r="S107" s="175">
        <f t="shared" si="13"/>
        <v>0</v>
      </c>
      <c r="T107" s="169">
        <v>0</v>
      </c>
      <c r="U107" s="174">
        <v>0</v>
      </c>
      <c r="V107" s="169">
        <v>4</v>
      </c>
      <c r="W107" s="183">
        <v>302.08</v>
      </c>
      <c r="X107" s="169">
        <v>4</v>
      </c>
      <c r="Y107" s="175">
        <f t="shared" si="15"/>
        <v>1208.32</v>
      </c>
      <c r="Z107" s="175">
        <f t="shared" si="14"/>
        <v>1208.32</v>
      </c>
      <c r="AA107" s="177"/>
    </row>
    <row r="108" spans="1:29" ht="71.25" x14ac:dyDescent="0.25">
      <c r="A108" s="363" t="s">
        <v>69</v>
      </c>
      <c r="B108" s="426" t="s">
        <v>353</v>
      </c>
      <c r="C108" s="304" t="s">
        <v>607</v>
      </c>
      <c r="D108" s="169" t="s">
        <v>608</v>
      </c>
      <c r="E108" s="169" t="s">
        <v>320</v>
      </c>
      <c r="F108" s="169" t="s">
        <v>609</v>
      </c>
      <c r="G108" s="170"/>
      <c r="H108" s="169"/>
      <c r="I108" s="169" t="s">
        <v>71</v>
      </c>
      <c r="J108" s="171" t="s">
        <v>135</v>
      </c>
      <c r="K108" s="169" t="s">
        <v>71</v>
      </c>
      <c r="L108" s="171" t="s">
        <v>610</v>
      </c>
      <c r="M108" s="173" t="s">
        <v>611</v>
      </c>
      <c r="N108" s="173" t="s">
        <v>611</v>
      </c>
      <c r="O108" s="173"/>
      <c r="P108" s="174"/>
      <c r="Q108" s="174">
        <v>0</v>
      </c>
      <c r="R108" s="174">
        <v>0</v>
      </c>
      <c r="S108" s="175">
        <f t="shared" si="13"/>
        <v>0</v>
      </c>
      <c r="T108" s="169">
        <v>0</v>
      </c>
      <c r="U108" s="174">
        <v>0</v>
      </c>
      <c r="V108" s="169">
        <v>3</v>
      </c>
      <c r="W108" s="183">
        <v>302.08</v>
      </c>
      <c r="X108" s="169">
        <v>3</v>
      </c>
      <c r="Y108" s="175">
        <f t="shared" si="15"/>
        <v>906.24</v>
      </c>
      <c r="Z108" s="175">
        <f t="shared" si="14"/>
        <v>906.24</v>
      </c>
      <c r="AA108" s="177"/>
    </row>
    <row r="109" spans="1:29" ht="28.5" x14ac:dyDescent="0.25">
      <c r="A109" s="363" t="s">
        <v>69</v>
      </c>
      <c r="B109" s="426" t="s">
        <v>353</v>
      </c>
      <c r="C109" s="418" t="s">
        <v>299</v>
      </c>
      <c r="D109" s="345" t="s">
        <v>300</v>
      </c>
      <c r="E109" s="169" t="s">
        <v>301</v>
      </c>
      <c r="F109" s="345" t="s">
        <v>302</v>
      </c>
      <c r="G109" s="170"/>
      <c r="H109" s="169"/>
      <c r="I109" s="169" t="s">
        <v>71</v>
      </c>
      <c r="J109" s="171" t="s">
        <v>135</v>
      </c>
      <c r="K109" s="169" t="s">
        <v>71</v>
      </c>
      <c r="L109" s="172" t="s">
        <v>612</v>
      </c>
      <c r="M109" s="173">
        <v>46094</v>
      </c>
      <c r="N109" s="173">
        <v>46094</v>
      </c>
      <c r="O109" s="173"/>
      <c r="P109" s="174"/>
      <c r="Q109" s="174">
        <v>0</v>
      </c>
      <c r="R109" s="174">
        <v>0</v>
      </c>
      <c r="S109" s="175">
        <f t="shared" si="13"/>
        <v>0</v>
      </c>
      <c r="T109" s="169">
        <v>0</v>
      </c>
      <c r="U109" s="174">
        <v>0</v>
      </c>
      <c r="V109" s="169">
        <v>1</v>
      </c>
      <c r="W109" s="183">
        <v>302.08</v>
      </c>
      <c r="X109" s="169">
        <v>1</v>
      </c>
      <c r="Y109" s="175">
        <f t="shared" si="15"/>
        <v>302.08</v>
      </c>
      <c r="Z109" s="175">
        <f t="shared" si="14"/>
        <v>302.08</v>
      </c>
      <c r="AA109" s="177"/>
    </row>
    <row r="110" spans="1:29" ht="71.25" x14ac:dyDescent="0.25">
      <c r="A110" s="363" t="s">
        <v>69</v>
      </c>
      <c r="B110" s="426" t="s">
        <v>353</v>
      </c>
      <c r="C110" s="419" t="s">
        <v>305</v>
      </c>
      <c r="D110" s="187" t="s">
        <v>613</v>
      </c>
      <c r="E110" s="188" t="s">
        <v>284</v>
      </c>
      <c r="F110" s="345" t="s">
        <v>614</v>
      </c>
      <c r="G110" s="170"/>
      <c r="H110" s="171"/>
      <c r="I110" s="171" t="s">
        <v>71</v>
      </c>
      <c r="J110" s="188" t="s">
        <v>135</v>
      </c>
      <c r="K110" s="171" t="s">
        <v>71</v>
      </c>
      <c r="L110" s="189" t="s">
        <v>610</v>
      </c>
      <c r="M110" s="190" t="s">
        <v>611</v>
      </c>
      <c r="N110" s="190" t="s">
        <v>611</v>
      </c>
      <c r="O110" s="191"/>
      <c r="P110" s="192"/>
      <c r="Q110" s="192">
        <v>0</v>
      </c>
      <c r="R110" s="192">
        <v>0</v>
      </c>
      <c r="S110" s="192">
        <f t="shared" si="13"/>
        <v>0</v>
      </c>
      <c r="T110" s="171">
        <v>0</v>
      </c>
      <c r="U110" s="192">
        <v>0</v>
      </c>
      <c r="V110" s="171">
        <v>3</v>
      </c>
      <c r="W110" s="183">
        <v>302.08</v>
      </c>
      <c r="X110" s="171">
        <v>3</v>
      </c>
      <c r="Y110" s="192">
        <f t="shared" si="15"/>
        <v>906.24</v>
      </c>
      <c r="Z110" s="192">
        <f t="shared" si="14"/>
        <v>906.24</v>
      </c>
      <c r="AA110" s="193"/>
    </row>
    <row r="111" spans="1:29" ht="28.5" x14ac:dyDescent="0.25">
      <c r="A111" s="363" t="s">
        <v>69</v>
      </c>
      <c r="B111" s="426" t="s">
        <v>353</v>
      </c>
      <c r="C111" s="304" t="s">
        <v>309</v>
      </c>
      <c r="D111" s="169" t="s">
        <v>310</v>
      </c>
      <c r="E111" s="169" t="s">
        <v>284</v>
      </c>
      <c r="F111" s="169" t="s">
        <v>615</v>
      </c>
      <c r="G111" s="170"/>
      <c r="H111" s="169"/>
      <c r="I111" s="169" t="s">
        <v>71</v>
      </c>
      <c r="J111" s="171" t="s">
        <v>135</v>
      </c>
      <c r="K111" s="169" t="s">
        <v>71</v>
      </c>
      <c r="L111" s="172" t="s">
        <v>312</v>
      </c>
      <c r="M111" s="173" t="s">
        <v>616</v>
      </c>
      <c r="N111" s="173" t="s">
        <v>616</v>
      </c>
      <c r="O111" s="173"/>
      <c r="P111" s="174"/>
      <c r="Q111" s="174">
        <v>0</v>
      </c>
      <c r="R111" s="174">
        <v>0</v>
      </c>
      <c r="S111" s="175">
        <f t="shared" si="13"/>
        <v>0</v>
      </c>
      <c r="T111" s="169">
        <v>0</v>
      </c>
      <c r="U111" s="174">
        <v>0</v>
      </c>
      <c r="V111" s="169">
        <v>2</v>
      </c>
      <c r="W111" s="183">
        <v>302.08</v>
      </c>
      <c r="X111" s="169">
        <v>2</v>
      </c>
      <c r="Y111" s="175">
        <f t="shared" si="15"/>
        <v>604.16</v>
      </c>
      <c r="Z111" s="175">
        <f t="shared" si="14"/>
        <v>604.16</v>
      </c>
      <c r="AA111" s="177"/>
    </row>
    <row r="112" spans="1:29" ht="42.75" x14ac:dyDescent="0.25">
      <c r="A112" s="363" t="s">
        <v>69</v>
      </c>
      <c r="B112" s="426" t="s">
        <v>354</v>
      </c>
      <c r="C112" s="420" t="s">
        <v>332</v>
      </c>
      <c r="D112" s="195" t="s">
        <v>333</v>
      </c>
      <c r="E112" s="196" t="s">
        <v>334</v>
      </c>
      <c r="F112" s="196" t="s">
        <v>617</v>
      </c>
      <c r="G112" s="197"/>
      <c r="H112" s="195"/>
      <c r="I112" s="195" t="s">
        <v>71</v>
      </c>
      <c r="J112" s="198" t="s">
        <v>141</v>
      </c>
      <c r="K112" s="195" t="s">
        <v>71</v>
      </c>
      <c r="L112" s="199" t="s">
        <v>618</v>
      </c>
      <c r="M112" s="200">
        <v>46091</v>
      </c>
      <c r="N112" s="201">
        <v>46094</v>
      </c>
      <c r="O112" s="201"/>
      <c r="P112" s="202"/>
      <c r="Q112" s="202">
        <v>0</v>
      </c>
      <c r="R112" s="202">
        <v>0</v>
      </c>
      <c r="S112" s="203">
        <v>0</v>
      </c>
      <c r="T112" s="195">
        <v>3</v>
      </c>
      <c r="U112" s="202">
        <v>120</v>
      </c>
      <c r="V112" s="195">
        <v>0</v>
      </c>
      <c r="W112" s="202">
        <v>55</v>
      </c>
      <c r="X112" s="195">
        <v>3</v>
      </c>
      <c r="Y112" s="203">
        <v>360</v>
      </c>
      <c r="Z112" s="203">
        <v>360</v>
      </c>
      <c r="AA112" s="204" t="s">
        <v>337</v>
      </c>
    </row>
    <row r="113" spans="1:27" ht="42.75" x14ac:dyDescent="0.25">
      <c r="A113" s="363" t="s">
        <v>69</v>
      </c>
      <c r="B113" s="426" t="s">
        <v>354</v>
      </c>
      <c r="C113" s="420" t="s">
        <v>332</v>
      </c>
      <c r="D113" s="195" t="s">
        <v>338</v>
      </c>
      <c r="E113" s="196" t="s">
        <v>334</v>
      </c>
      <c r="F113" s="196" t="s">
        <v>619</v>
      </c>
      <c r="G113" s="197"/>
      <c r="H113" s="195"/>
      <c r="I113" s="195" t="s">
        <v>71</v>
      </c>
      <c r="J113" s="198" t="s">
        <v>141</v>
      </c>
      <c r="K113" s="195" t="s">
        <v>71</v>
      </c>
      <c r="L113" s="199" t="s">
        <v>620</v>
      </c>
      <c r="M113" s="200">
        <v>46100</v>
      </c>
      <c r="N113" s="201">
        <v>46101</v>
      </c>
      <c r="O113" s="201"/>
      <c r="P113" s="202"/>
      <c r="Q113" s="202">
        <v>0</v>
      </c>
      <c r="R113" s="202">
        <v>0</v>
      </c>
      <c r="S113" s="203">
        <v>0</v>
      </c>
      <c r="T113" s="195">
        <v>1</v>
      </c>
      <c r="U113" s="202">
        <v>120</v>
      </c>
      <c r="V113" s="195">
        <v>0</v>
      </c>
      <c r="W113" s="202">
        <v>55</v>
      </c>
      <c r="X113" s="195">
        <v>1</v>
      </c>
      <c r="Y113" s="203">
        <v>120</v>
      </c>
      <c r="Z113" s="203">
        <v>120</v>
      </c>
      <c r="AA113" s="204" t="s">
        <v>337</v>
      </c>
    </row>
    <row r="114" spans="1:27" ht="45" x14ac:dyDescent="0.25">
      <c r="A114" s="363" t="s">
        <v>69</v>
      </c>
      <c r="B114" s="426" t="s">
        <v>354</v>
      </c>
      <c r="C114" s="420" t="s">
        <v>340</v>
      </c>
      <c r="D114" s="196" t="s">
        <v>468</v>
      </c>
      <c r="E114" s="195" t="s">
        <v>342</v>
      </c>
      <c r="F114" s="321" t="s">
        <v>621</v>
      </c>
      <c r="G114" s="197"/>
      <c r="H114" s="195"/>
      <c r="I114" s="195" t="s">
        <v>71</v>
      </c>
      <c r="J114" s="198" t="s">
        <v>141</v>
      </c>
      <c r="K114" s="195" t="s">
        <v>71</v>
      </c>
      <c r="L114" s="199" t="s">
        <v>72</v>
      </c>
      <c r="M114" s="200">
        <v>46084</v>
      </c>
      <c r="N114" s="201">
        <v>46086</v>
      </c>
      <c r="O114" s="201"/>
      <c r="P114" s="202"/>
      <c r="Q114" s="202">
        <v>0</v>
      </c>
      <c r="R114" s="202">
        <v>0</v>
      </c>
      <c r="S114" s="203">
        <v>0</v>
      </c>
      <c r="T114" s="195">
        <v>2</v>
      </c>
      <c r="U114" s="202">
        <v>604.16999999999996</v>
      </c>
      <c r="V114" s="195">
        <v>0</v>
      </c>
      <c r="W114" s="202">
        <v>302.08</v>
      </c>
      <c r="X114" s="195">
        <v>2</v>
      </c>
      <c r="Y114" s="203">
        <f t="shared" ref="Y114:Y119" si="16">(T114*U114)+(V114*W114)</f>
        <v>1208.3399999999999</v>
      </c>
      <c r="Z114" s="203">
        <f t="shared" ref="Z114:Z119" si="17">S114+Y114</f>
        <v>1208.3399999999999</v>
      </c>
      <c r="AA114" s="322" t="s">
        <v>471</v>
      </c>
    </row>
    <row r="115" spans="1:27" ht="45" x14ac:dyDescent="0.25">
      <c r="A115" s="363" t="s">
        <v>69</v>
      </c>
      <c r="B115" s="426" t="s">
        <v>354</v>
      </c>
      <c r="C115" s="420" t="s">
        <v>340</v>
      </c>
      <c r="D115" s="196" t="s">
        <v>468</v>
      </c>
      <c r="E115" s="195" t="s">
        <v>342</v>
      </c>
      <c r="F115" s="321" t="s">
        <v>622</v>
      </c>
      <c r="G115" s="197"/>
      <c r="H115" s="195"/>
      <c r="I115" s="195" t="s">
        <v>71</v>
      </c>
      <c r="J115" s="198" t="s">
        <v>141</v>
      </c>
      <c r="K115" s="195" t="s">
        <v>71</v>
      </c>
      <c r="L115" s="199" t="s">
        <v>623</v>
      </c>
      <c r="M115" s="200">
        <v>46091</v>
      </c>
      <c r="N115" s="201">
        <v>46092</v>
      </c>
      <c r="O115" s="201"/>
      <c r="P115" s="202"/>
      <c r="Q115" s="202">
        <v>0</v>
      </c>
      <c r="R115" s="202">
        <v>0</v>
      </c>
      <c r="S115" s="203">
        <v>0</v>
      </c>
      <c r="T115" s="195">
        <v>1</v>
      </c>
      <c r="U115" s="202">
        <v>604.16999999999996</v>
      </c>
      <c r="V115" s="195">
        <v>1</v>
      </c>
      <c r="W115" s="202">
        <v>302.08</v>
      </c>
      <c r="X115" s="195">
        <v>2</v>
      </c>
      <c r="Y115" s="203">
        <f t="shared" si="16"/>
        <v>906.25</v>
      </c>
      <c r="Z115" s="203">
        <f t="shared" si="17"/>
        <v>906.25</v>
      </c>
      <c r="AA115" s="204" t="s">
        <v>337</v>
      </c>
    </row>
    <row r="116" spans="1:27" ht="42.75" x14ac:dyDescent="0.25">
      <c r="A116" s="363" t="s">
        <v>69</v>
      </c>
      <c r="B116" s="426" t="s">
        <v>354</v>
      </c>
      <c r="C116" s="420" t="s">
        <v>624</v>
      </c>
      <c r="D116" s="196" t="s">
        <v>625</v>
      </c>
      <c r="E116" s="323" t="s">
        <v>626</v>
      </c>
      <c r="F116" s="205" t="s">
        <v>627</v>
      </c>
      <c r="G116" s="197"/>
      <c r="H116" s="195"/>
      <c r="I116" s="195" t="s">
        <v>71</v>
      </c>
      <c r="J116" s="198" t="s">
        <v>141</v>
      </c>
      <c r="K116" s="195" t="s">
        <v>71</v>
      </c>
      <c r="L116" s="199" t="s">
        <v>349</v>
      </c>
      <c r="M116" s="200">
        <v>46091</v>
      </c>
      <c r="N116" s="201">
        <v>46092</v>
      </c>
      <c r="O116" s="201"/>
      <c r="P116" s="202"/>
      <c r="Q116" s="202">
        <v>0</v>
      </c>
      <c r="R116" s="202">
        <v>0</v>
      </c>
      <c r="S116" s="203">
        <v>0</v>
      </c>
      <c r="T116" s="195">
        <v>1</v>
      </c>
      <c r="U116" s="202">
        <v>604.16999999999996</v>
      </c>
      <c r="V116" s="195">
        <v>0</v>
      </c>
      <c r="W116" s="202">
        <v>302.08</v>
      </c>
      <c r="X116" s="195">
        <v>1</v>
      </c>
      <c r="Y116" s="203">
        <f t="shared" si="16"/>
        <v>604.16999999999996</v>
      </c>
      <c r="Z116" s="203">
        <f t="shared" si="17"/>
        <v>604.16999999999996</v>
      </c>
      <c r="AA116" s="204" t="s">
        <v>337</v>
      </c>
    </row>
    <row r="117" spans="1:27" ht="42.75" x14ac:dyDescent="0.25">
      <c r="A117" s="363" t="s">
        <v>69</v>
      </c>
      <c r="B117" s="426" t="s">
        <v>354</v>
      </c>
      <c r="C117" s="420" t="s">
        <v>628</v>
      </c>
      <c r="D117" s="196" t="s">
        <v>629</v>
      </c>
      <c r="E117" s="323" t="s">
        <v>626</v>
      </c>
      <c r="F117" s="196" t="s">
        <v>630</v>
      </c>
      <c r="G117" s="197"/>
      <c r="H117" s="195"/>
      <c r="I117" s="195" t="s">
        <v>71</v>
      </c>
      <c r="J117" s="188" t="s">
        <v>141</v>
      </c>
      <c r="K117" s="195" t="s">
        <v>71</v>
      </c>
      <c r="L117" s="199" t="s">
        <v>631</v>
      </c>
      <c r="M117" s="200">
        <v>46099</v>
      </c>
      <c r="N117" s="200">
        <v>46099</v>
      </c>
      <c r="O117" s="201"/>
      <c r="P117" s="202"/>
      <c r="Q117" s="202">
        <v>0</v>
      </c>
      <c r="R117" s="202">
        <v>0</v>
      </c>
      <c r="S117" s="203">
        <f>Q117+R117</f>
        <v>0</v>
      </c>
      <c r="T117" s="195">
        <v>0</v>
      </c>
      <c r="U117" s="202">
        <v>604.16999999999996</v>
      </c>
      <c r="V117" s="195">
        <v>1</v>
      </c>
      <c r="W117" s="202">
        <v>302.08</v>
      </c>
      <c r="X117" s="195">
        <v>1</v>
      </c>
      <c r="Y117" s="203">
        <f t="shared" si="16"/>
        <v>302.08</v>
      </c>
      <c r="Z117" s="203">
        <f t="shared" si="17"/>
        <v>302.08</v>
      </c>
      <c r="AA117" s="204" t="s">
        <v>337</v>
      </c>
    </row>
    <row r="118" spans="1:27" ht="42.75" x14ac:dyDescent="0.25">
      <c r="A118" s="363" t="s">
        <v>69</v>
      </c>
      <c r="B118" s="426" t="s">
        <v>354</v>
      </c>
      <c r="C118" s="420" t="s">
        <v>632</v>
      </c>
      <c r="D118" s="196" t="s">
        <v>633</v>
      </c>
      <c r="E118" s="323" t="s">
        <v>474</v>
      </c>
      <c r="F118" s="196" t="s">
        <v>634</v>
      </c>
      <c r="G118" s="197"/>
      <c r="H118" s="195"/>
      <c r="I118" s="323" t="s">
        <v>71</v>
      </c>
      <c r="J118" s="188" t="s">
        <v>141</v>
      </c>
      <c r="K118" s="323" t="s">
        <v>71</v>
      </c>
      <c r="L118" s="199" t="s">
        <v>635</v>
      </c>
      <c r="M118" s="200">
        <v>46104</v>
      </c>
      <c r="N118" s="200">
        <v>46108</v>
      </c>
      <c r="O118" s="201"/>
      <c r="P118" s="202"/>
      <c r="Q118" s="202">
        <v>0</v>
      </c>
      <c r="R118" s="202">
        <v>0</v>
      </c>
      <c r="S118" s="203">
        <f>Q118+R118</f>
        <v>0</v>
      </c>
      <c r="T118" s="195">
        <v>4</v>
      </c>
      <c r="U118" s="202">
        <v>604.16999999999996</v>
      </c>
      <c r="V118" s="195">
        <v>0</v>
      </c>
      <c r="W118" s="202">
        <v>302.08</v>
      </c>
      <c r="X118" s="195">
        <v>4</v>
      </c>
      <c r="Y118" s="203">
        <f t="shared" si="16"/>
        <v>2416.6799999999998</v>
      </c>
      <c r="Z118" s="203">
        <f t="shared" si="17"/>
        <v>2416.6799999999998</v>
      </c>
      <c r="AA118" s="204" t="s">
        <v>337</v>
      </c>
    </row>
    <row r="119" spans="1:27" ht="171" x14ac:dyDescent="0.25">
      <c r="A119" s="363" t="s">
        <v>69</v>
      </c>
      <c r="B119" s="426" t="s">
        <v>354</v>
      </c>
      <c r="C119" s="420" t="s">
        <v>344</v>
      </c>
      <c r="D119" s="196" t="s">
        <v>345</v>
      </c>
      <c r="E119" s="195" t="s">
        <v>346</v>
      </c>
      <c r="F119" s="196" t="s">
        <v>636</v>
      </c>
      <c r="G119" s="197"/>
      <c r="H119" s="195"/>
      <c r="I119" s="195" t="s">
        <v>71</v>
      </c>
      <c r="J119" s="198" t="s">
        <v>348</v>
      </c>
      <c r="K119" s="195" t="s">
        <v>71</v>
      </c>
      <c r="L119" s="196" t="s">
        <v>349</v>
      </c>
      <c r="M119" s="200" t="s">
        <v>637</v>
      </c>
      <c r="N119" s="200" t="s">
        <v>638</v>
      </c>
      <c r="O119" s="201"/>
      <c r="P119" s="202"/>
      <c r="Q119" s="202">
        <v>0</v>
      </c>
      <c r="R119" s="202">
        <v>0</v>
      </c>
      <c r="S119" s="203">
        <f>Q119+R119</f>
        <v>0</v>
      </c>
      <c r="T119" s="195">
        <v>4</v>
      </c>
      <c r="U119" s="202">
        <v>604.16999999999996</v>
      </c>
      <c r="V119" s="195">
        <v>0</v>
      </c>
      <c r="W119" s="202">
        <v>302.08</v>
      </c>
      <c r="X119" s="195">
        <v>4</v>
      </c>
      <c r="Y119" s="203">
        <f t="shared" si="16"/>
        <v>2416.6799999999998</v>
      </c>
      <c r="Z119" s="203">
        <f t="shared" si="17"/>
        <v>2416.6799999999998</v>
      </c>
      <c r="AA119" s="204" t="s">
        <v>337</v>
      </c>
    </row>
    <row r="120" spans="1:27" x14ac:dyDescent="0.25">
      <c r="A120" s="396"/>
      <c r="B120" s="396"/>
      <c r="C120" s="396"/>
      <c r="D120" s="397"/>
      <c r="E120" s="396"/>
      <c r="F120" s="396"/>
      <c r="G120" s="396"/>
      <c r="H120" s="396"/>
      <c r="I120" s="396"/>
      <c r="J120" s="396"/>
      <c r="K120" s="396"/>
      <c r="L120" s="396"/>
      <c r="M120" s="397"/>
      <c r="N120" s="397"/>
      <c r="O120" s="396"/>
      <c r="P120" s="396"/>
      <c r="Q120" s="396"/>
      <c r="R120" s="396"/>
      <c r="S120" s="396"/>
      <c r="T120" s="396"/>
      <c r="U120" s="397"/>
      <c r="V120" s="396"/>
      <c r="W120" s="397"/>
      <c r="X120" s="346"/>
      <c r="Y120" s="346"/>
      <c r="Z120" s="346"/>
      <c r="AA120" s="396"/>
    </row>
    <row r="121" spans="1:27" x14ac:dyDescent="0.25">
      <c r="A121" s="423" t="s">
        <v>50</v>
      </c>
      <c r="B121" s="424"/>
      <c r="C121" s="424"/>
      <c r="D121" s="424"/>
      <c r="E121" s="424"/>
      <c r="F121" s="424"/>
      <c r="G121" s="424"/>
      <c r="H121" s="424"/>
      <c r="I121" s="424"/>
      <c r="J121" s="424"/>
      <c r="K121" s="424"/>
      <c r="L121" s="425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346"/>
      <c r="Y121" s="346"/>
      <c r="Z121" s="346"/>
      <c r="AA121" s="9"/>
    </row>
    <row r="122" spans="1:27" x14ac:dyDescent="0.25">
      <c r="A122" s="421" t="s">
        <v>51</v>
      </c>
      <c r="B122" s="422"/>
      <c r="C122" s="422"/>
      <c r="D122" s="422"/>
      <c r="E122" s="422"/>
      <c r="F122" s="422"/>
      <c r="G122" s="422"/>
      <c r="H122" s="422"/>
      <c r="I122" s="422"/>
      <c r="J122" s="422"/>
      <c r="K122" s="422"/>
      <c r="L122" s="422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346"/>
      <c r="Y122" s="346"/>
      <c r="Z122" s="346"/>
      <c r="AA122" s="9"/>
    </row>
    <row r="123" spans="1:27" x14ac:dyDescent="0.25">
      <c r="A123" s="421" t="s">
        <v>52</v>
      </c>
      <c r="B123" s="422"/>
      <c r="C123" s="422"/>
      <c r="D123" s="422"/>
      <c r="E123" s="422"/>
      <c r="F123" s="422"/>
      <c r="G123" s="422"/>
      <c r="H123" s="422"/>
      <c r="I123" s="422"/>
      <c r="J123" s="422"/>
      <c r="K123" s="422"/>
      <c r="L123" s="422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346"/>
      <c r="Y123" s="346"/>
      <c r="Z123" s="346"/>
      <c r="AA123" s="9"/>
    </row>
    <row r="124" spans="1:27" x14ac:dyDescent="0.25">
      <c r="A124" s="421" t="s">
        <v>53</v>
      </c>
      <c r="B124" s="422"/>
      <c r="C124" s="422"/>
      <c r="D124" s="422"/>
      <c r="E124" s="422"/>
      <c r="F124" s="422"/>
      <c r="G124" s="422"/>
      <c r="H124" s="422"/>
      <c r="I124" s="422"/>
      <c r="J124" s="422"/>
      <c r="K124" s="422"/>
      <c r="L124" s="422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s="421" t="s">
        <v>54</v>
      </c>
      <c r="B125" s="422"/>
      <c r="C125" s="422"/>
      <c r="D125" s="422"/>
      <c r="E125" s="422"/>
      <c r="F125" s="422"/>
      <c r="G125" s="422"/>
      <c r="H125" s="422"/>
      <c r="I125" s="422"/>
      <c r="J125" s="422"/>
      <c r="K125" s="422"/>
      <c r="L125" s="422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s="421" t="s">
        <v>55</v>
      </c>
      <c r="B126" s="422"/>
      <c r="C126" s="422"/>
      <c r="D126" s="422"/>
      <c r="E126" s="422"/>
      <c r="F126" s="422"/>
      <c r="G126" s="422"/>
      <c r="H126" s="422"/>
      <c r="I126" s="422"/>
      <c r="J126" s="422"/>
      <c r="K126" s="422"/>
      <c r="L126" s="422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s="421" t="s">
        <v>56</v>
      </c>
      <c r="B127" s="422"/>
      <c r="C127" s="422"/>
      <c r="D127" s="422"/>
      <c r="E127" s="422"/>
      <c r="F127" s="422"/>
      <c r="G127" s="422"/>
      <c r="H127" s="422"/>
      <c r="I127" s="422"/>
      <c r="J127" s="422"/>
      <c r="K127" s="422"/>
      <c r="L127" s="422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s="421" t="s">
        <v>57</v>
      </c>
      <c r="B128" s="422"/>
      <c r="C128" s="422"/>
      <c r="D128" s="422"/>
      <c r="E128" s="422"/>
      <c r="F128" s="422"/>
      <c r="G128" s="422"/>
      <c r="H128" s="422"/>
      <c r="I128" s="422"/>
      <c r="J128" s="422"/>
      <c r="K128" s="422"/>
      <c r="L128" s="422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421" t="s">
        <v>58</v>
      </c>
      <c r="B129" s="422"/>
      <c r="C129" s="422"/>
      <c r="D129" s="422"/>
      <c r="E129" s="422"/>
      <c r="F129" s="422"/>
      <c r="G129" s="422"/>
      <c r="H129" s="422"/>
      <c r="I129" s="422"/>
      <c r="J129" s="422"/>
      <c r="K129" s="422"/>
      <c r="L129" s="422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421" t="s">
        <v>59</v>
      </c>
      <c r="B130" s="422"/>
      <c r="C130" s="422"/>
      <c r="D130" s="422"/>
      <c r="E130" s="422"/>
      <c r="F130" s="422"/>
      <c r="G130" s="422"/>
      <c r="H130" s="422"/>
      <c r="I130" s="422"/>
      <c r="J130" s="422"/>
      <c r="K130" s="422"/>
      <c r="L130" s="422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421" t="s">
        <v>60</v>
      </c>
      <c r="B131" s="422"/>
      <c r="C131" s="422"/>
      <c r="D131" s="422"/>
      <c r="E131" s="422"/>
      <c r="F131" s="422"/>
      <c r="G131" s="422"/>
      <c r="H131" s="422"/>
      <c r="I131" s="422"/>
      <c r="J131" s="422"/>
      <c r="K131" s="422"/>
      <c r="L131" s="422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421" t="s">
        <v>61</v>
      </c>
      <c r="B132" s="422"/>
      <c r="C132" s="422"/>
      <c r="D132" s="422"/>
      <c r="E132" s="422"/>
      <c r="F132" s="422"/>
      <c r="G132" s="422"/>
      <c r="H132" s="422"/>
      <c r="I132" s="422"/>
      <c r="J132" s="422"/>
      <c r="K132" s="422"/>
      <c r="L132" s="422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421" t="s">
        <v>62</v>
      </c>
      <c r="B133" s="422"/>
      <c r="C133" s="422"/>
      <c r="D133" s="422"/>
      <c r="E133" s="422"/>
      <c r="F133" s="422"/>
      <c r="G133" s="422"/>
      <c r="H133" s="422"/>
      <c r="I133" s="422"/>
      <c r="J133" s="422"/>
      <c r="K133" s="422"/>
      <c r="L133" s="422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421" t="s">
        <v>63</v>
      </c>
      <c r="B134" s="422"/>
      <c r="C134" s="422"/>
      <c r="D134" s="422"/>
      <c r="E134" s="422"/>
      <c r="F134" s="422"/>
      <c r="G134" s="422"/>
      <c r="H134" s="422"/>
      <c r="I134" s="422"/>
      <c r="J134" s="422"/>
      <c r="K134" s="422"/>
      <c r="L134" s="422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421" t="s">
        <v>64</v>
      </c>
      <c r="B135" s="422"/>
      <c r="C135" s="422"/>
      <c r="D135" s="422"/>
      <c r="E135" s="422"/>
      <c r="F135" s="422"/>
      <c r="G135" s="422"/>
      <c r="H135" s="422"/>
      <c r="I135" s="422"/>
      <c r="J135" s="422"/>
      <c r="K135" s="422"/>
      <c r="L135" s="422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421" t="s">
        <v>65</v>
      </c>
      <c r="B136" s="422"/>
      <c r="C136" s="422"/>
      <c r="D136" s="422"/>
      <c r="E136" s="422"/>
      <c r="F136" s="422"/>
      <c r="G136" s="422"/>
      <c r="H136" s="422"/>
      <c r="I136" s="422"/>
      <c r="J136" s="422"/>
      <c r="K136" s="422"/>
      <c r="L136" s="422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421" t="s">
        <v>66</v>
      </c>
      <c r="B137" s="422"/>
      <c r="C137" s="422"/>
      <c r="D137" s="422"/>
      <c r="E137" s="422"/>
      <c r="F137" s="422"/>
      <c r="G137" s="422"/>
      <c r="H137" s="422"/>
      <c r="I137" s="422"/>
      <c r="J137" s="422"/>
      <c r="K137" s="422"/>
      <c r="L137" s="422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421" t="s">
        <v>67</v>
      </c>
      <c r="B138" s="422"/>
      <c r="C138" s="422"/>
      <c r="D138" s="422"/>
      <c r="E138" s="422"/>
      <c r="F138" s="422"/>
      <c r="G138" s="422"/>
      <c r="H138" s="422"/>
      <c r="I138" s="422"/>
      <c r="J138" s="422"/>
      <c r="K138" s="422"/>
      <c r="L138" s="422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421" t="s">
        <v>68</v>
      </c>
      <c r="B139" s="422"/>
      <c r="C139" s="422"/>
      <c r="D139" s="422"/>
      <c r="E139" s="422"/>
      <c r="F139" s="422"/>
      <c r="G139" s="422"/>
      <c r="H139" s="422"/>
      <c r="I139" s="422"/>
      <c r="J139" s="422"/>
      <c r="K139" s="422"/>
      <c r="L139" s="422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</sheetData>
  <mergeCells count="52">
    <mergeCell ref="A139:L139"/>
    <mergeCell ref="A133:L133"/>
    <mergeCell ref="A134:L134"/>
    <mergeCell ref="A135:L135"/>
    <mergeCell ref="A136:L136"/>
    <mergeCell ref="A137:L137"/>
    <mergeCell ref="A138:L138"/>
    <mergeCell ref="A127:L127"/>
    <mergeCell ref="A128:L128"/>
    <mergeCell ref="A129:L129"/>
    <mergeCell ref="A130:L130"/>
    <mergeCell ref="A131:L131"/>
    <mergeCell ref="A132:L132"/>
    <mergeCell ref="A121:L121"/>
    <mergeCell ref="A122:L122"/>
    <mergeCell ref="A123:L123"/>
    <mergeCell ref="A124:L124"/>
    <mergeCell ref="A125:L125"/>
    <mergeCell ref="A126:L126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dataValidations count="11">
    <dataValidation type="list" allowBlank="1" sqref="P8:P11 P13:P32 P64:P66 P34:P60" xr:uid="{7CC0ADEF-465E-4F7B-B478-1B591B6387C7}">
      <formula1>#REF!</formula1>
    </dataValidation>
    <dataValidation type="list" allowBlank="1" sqref="H13:H26 H64:H66 H44:H47 H34:H41 H61 H99:H111" xr:uid="{9A9FD177-51E6-4E51-953B-3DB1F73D5241}">
      <formula1>"SERVIÇO,CURSO,EVENTO,REUNIÃO,OUTROS"</formula1>
    </dataValidation>
    <dataValidation type="list" allowBlank="1" sqref="P110" xr:uid="{6807C6CE-9DED-476A-B744-A3E049C5C535}">
      <formula1>$AD$8:$AD$13</formula1>
    </dataValidation>
    <dataValidation type="list" allowBlank="1" sqref="P109" xr:uid="{EC8CF1E4-0C78-4240-AE07-57DF72C4A706}">
      <formula1>$AD$8:$AD$11</formula1>
    </dataValidation>
    <dataValidation type="list" allowBlank="1" sqref="P107:P108 P111" xr:uid="{7270E69F-E5F2-4D86-8230-DF7AB6E77BD1}">
      <formula1>$AD$8:$AD$10</formula1>
    </dataValidation>
    <dataValidation type="list" allowBlank="1" sqref="P99" xr:uid="{23AABD0E-1794-4C92-8F8A-906EA716C89F}">
      <formula1>$AD$8:$AD$9</formula1>
    </dataValidation>
    <dataValidation type="list" allowBlank="1" sqref="P102" xr:uid="{E3EDE364-AC97-4098-972C-AC1DB0DCBE3C}">
      <formula1>$AD$9:$AD$9</formula1>
    </dataValidation>
    <dataValidation type="list" allowBlank="1" sqref="P100:P101 P103:P106" xr:uid="{10F6A604-D40D-46E5-920A-1E282D630B7D}">
      <formula1>$AD$9:$AD$10</formula1>
    </dataValidation>
    <dataValidation type="list" allowBlank="1" sqref="P112:P118" xr:uid="{C0D2A8D6-6A5B-4D25-A582-C5F1DDD364D8}">
      <formula1>$AD$8:$AD$16</formula1>
      <formula2>0</formula2>
    </dataValidation>
    <dataValidation type="list" allowBlank="1" sqref="H112:H119" xr:uid="{A71845D9-23FD-49B1-8C45-37AB3351339F}">
      <formula1>"SERVIÇO,CURSO,EVENTO,REUNIÃO,OUTROS"</formula1>
      <formula2>0</formula2>
    </dataValidation>
    <dataValidation type="list" allowBlank="1" sqref="P119" xr:uid="{2753FB4D-4EF9-4671-B28B-C3989F7A8697}">
      <formula1>$AD$8:$AD$11</formula1>
      <formula2>0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fe1e9143-56fc-4d4a-a9e2-e9faeb076f02" xsi:nil="true"/>
    <_dlc_DocId xmlns="230d73bc-ee14-4cdc-a0ca-20e003e31026">75ZWAK4VW4FF-1593962784-18</_dlc_DocId>
    <_dlc_DocIdUrl xmlns="230d73bc-ee14-4cdc-a0ca-20e003e31026">
      <Url>https://www.sefaz.pe.gov.br/Transparencia/transparencia%20ativa/Recursos%20Humanos/_layouts/15/DocIdRedir.aspx?ID=75ZWAK4VW4FF-1593962784-18</Url>
      <Description>75ZWAK4VW4FF-1593962784-18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337E25C907643872F8BFDE49FDCC9" ma:contentTypeVersion="2" ma:contentTypeDescription="Crie um novo documento." ma:contentTypeScope="" ma:versionID="8604bebc4b7edfd288ab5562c6bc26cc">
  <xsd:schema xmlns:xsd="http://www.w3.org/2001/XMLSchema" xmlns:xs="http://www.w3.org/2001/XMLSchema" xmlns:p="http://schemas.microsoft.com/office/2006/metadata/properties" xmlns:ns2="230d73bc-ee14-4cdc-a0ca-20e003e31026" xmlns:ns3="fe1e9143-56fc-4d4a-a9e2-e9faeb076f02" xmlns:ns4="784174c2-422b-4e6a-bb0b-64b9cc85e1d3" targetNamespace="http://schemas.microsoft.com/office/2006/metadata/properties" ma:root="true" ma:fieldsID="a655f548e61f7dee7446a7438a61e7b2" ns2:_="" ns3:_="" ns4:_="">
    <xsd:import namespace="230d73bc-ee14-4cdc-a0ca-20e003e31026"/>
    <xsd:import namespace="fe1e9143-56fc-4d4a-a9e2-e9faeb076f02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e9143-56fc-4d4a-a9e2-e9faeb076f02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EC4938-1E8E-43DA-B406-A357A0A10BB2}">
  <ds:schemaRefs>
    <ds:schemaRef ds:uri="http://schemas.microsoft.com/office/2006/metadata/properties"/>
    <ds:schemaRef ds:uri="http://schemas.microsoft.com/office/infopath/2007/PartnerControls"/>
    <ds:schemaRef ds:uri="fe1e9143-56fc-4d4a-a9e2-e9faeb076f02"/>
    <ds:schemaRef ds:uri="230d73bc-ee14-4cdc-a0ca-20e003e31026"/>
  </ds:schemaRefs>
</ds:datastoreItem>
</file>

<file path=customXml/itemProps2.xml><?xml version="1.0" encoding="utf-8"?>
<ds:datastoreItem xmlns:ds="http://schemas.openxmlformats.org/officeDocument/2006/customXml" ds:itemID="{7F9AA7FE-ABDB-412C-A28A-95076E4FC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fe1e9143-56fc-4d4a-a9e2-e9faeb076f02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3E4A8B-DC8B-411B-AFE7-2637994802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CE1FCF-EEFD-45FC-BD80-73D25247D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 2026</vt:lpstr>
      <vt:lpstr>FEVEREIRO 2026</vt:lpstr>
      <vt:lpstr>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FELIPE ALBUQUERQUE CUNHA LOPES</dc:creator>
  <cp:lastModifiedBy>MARVIN GABRIEL ANTONINO VERISSIMO</cp:lastModifiedBy>
  <cp:lastPrinted>2025-10-01T13:42:43Z</cp:lastPrinted>
  <dcterms:created xsi:type="dcterms:W3CDTF">2024-02-02T14:47:47Z</dcterms:created>
  <dcterms:modified xsi:type="dcterms:W3CDTF">2026-04-13T17:17:59Z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0x01010095C337E25C907643872F8BFDE49FDCC9</vt:lpwstr>
  </property>
  <property fmtid="{D5CDD505-2E9C-101B-9397-08002B2CF9AE}" pid="3" name="_dlc_DocIdItemGuid">
    <vt:lpwstr>1591142d-57ed-4b1a-ba2d-2259207bfbb1</vt:lpwstr>
  </property>
</Properties>
</file>